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Obv" sheetId="1" r:id="rId1"/>
  </sheets>
  <externalReferences>
    <externalReference r:id="rId2"/>
  </externalReferences>
  <definedNames>
    <definedName name="_xlnm.Print_Titles" localSheetId="0">Obv!$2:$11</definedName>
    <definedName name="_xlnm.Print_Area" localSheetId="0">Obv!$A$2:$D$111</definedName>
    <definedName name="Z_20966C26_2FB0_458A_A419_418535DD5D43_.wvu.Cols" localSheetId="0" hidden="1">Obv!#REF!</definedName>
    <definedName name="Z_20966C26_2FB0_458A_A419_418535DD5D43_.wvu.PrintArea" localSheetId="0" hidden="1">Obv!$A$3:$D$105</definedName>
    <definedName name="Z_20966C26_2FB0_458A_A419_418535DD5D43_.wvu.PrintTitles" localSheetId="0" hidden="1">Obv!$10:$10</definedName>
    <definedName name="Z_20966C26_2FB0_458A_A419_418535DD5D43_.wvu.Rows" localSheetId="0" hidden="1">Obv!#REF!,Obv!#REF!,Obv!#REF!</definedName>
  </definedNames>
  <calcPr calcId="145621" fullCalcOnLoad="1"/>
</workbook>
</file>

<file path=xl/calcChain.xml><?xml version="1.0" encoding="utf-8"?>
<calcChain xmlns="http://schemas.openxmlformats.org/spreadsheetml/2006/main">
  <c r="A111" i="1" l="1"/>
  <c r="A110" i="1"/>
  <c r="A109" i="1"/>
  <c r="D101" i="1"/>
  <c r="D95" i="1"/>
  <c r="D90" i="1"/>
  <c r="D85" i="1"/>
  <c r="D80" i="1"/>
  <c r="D75" i="1"/>
  <c r="D70" i="1"/>
  <c r="D65" i="1"/>
  <c r="D60" i="1"/>
  <c r="D55" i="1"/>
  <c r="D54" i="1" s="1"/>
  <c r="D49" i="1"/>
  <c r="D41" i="1"/>
  <c r="D32" i="1"/>
  <c r="D30" i="1" s="1"/>
  <c r="D24" i="1"/>
  <c r="D13" i="1" s="1"/>
  <c r="D47" i="1" s="1"/>
  <c r="D15" i="1"/>
  <c r="B7" i="1"/>
  <c r="B6" i="1"/>
  <c r="B5" i="1"/>
  <c r="C4" i="1"/>
  <c r="B4" i="1"/>
  <c r="A3" i="1"/>
  <c r="D48" i="1" l="1"/>
</calcChain>
</file>

<file path=xl/sharedStrings.xml><?xml version="1.0" encoding="utf-8"?>
<sst xmlns="http://schemas.openxmlformats.org/spreadsheetml/2006/main" count="153" uniqueCount="70">
  <si>
    <t>&lt;–––– Povratak na RefStr</t>
  </si>
  <si>
    <t>Kontrole ––––&gt;</t>
  </si>
  <si>
    <t>IZVJEŠTAJ O OBVEZAMA</t>
  </si>
  <si>
    <t>Obveze
(VP 159)</t>
  </si>
  <si>
    <t>Obveznik:</t>
  </si>
  <si>
    <t>Kontrolni broj obrasca</t>
  </si>
  <si>
    <t>iznosi u kunama, bez lipa</t>
  </si>
  <si>
    <t>Račun iz rač. plana</t>
  </si>
  <si>
    <t>OPIS</t>
  </si>
  <si>
    <t>AOP</t>
  </si>
  <si>
    <t>Iznos</t>
  </si>
  <si>
    <t>Stanje obveza 1. siječnja (=AOP 036* iz Izvještaja o obvezama za prethodnu godinu)</t>
  </si>
  <si>
    <t>Povećanje obveza u izvještajnom razdoblju (AOP 003+004+012+013)</t>
  </si>
  <si>
    <t>Međusobne obveze proračunskih korisnika</t>
  </si>
  <si>
    <t>23</t>
  </si>
  <si>
    <t>Obveze za rashode poslovanja (AOP 005 do 011)</t>
  </si>
  <si>
    <t>231</t>
  </si>
  <si>
    <t>Obveze za zaposlene</t>
  </si>
  <si>
    <t>232</t>
  </si>
  <si>
    <t>Obveze za materijalne rashode</t>
  </si>
  <si>
    <t>234</t>
  </si>
  <si>
    <t>Obveze za financijske rashode</t>
  </si>
  <si>
    <t>235</t>
  </si>
  <si>
    <t>Obveze za subvencije</t>
  </si>
  <si>
    <t>237</t>
  </si>
  <si>
    <t>Obveze za naknade građanima i kućanstvima</t>
  </si>
  <si>
    <t>238</t>
  </si>
  <si>
    <t>Obveze za kazne, naknade šteta i kapitalne pomoći</t>
  </si>
  <si>
    <t>239</t>
  </si>
  <si>
    <t>Ostale tekuće obveze</t>
  </si>
  <si>
    <t>24</t>
  </si>
  <si>
    <t>Obveze za nabavu nefinancijske imovine</t>
  </si>
  <si>
    <t>dio 25,26</t>
  </si>
  <si>
    <t>Obveze za financijsku imovinu (AOP 014 do 018)</t>
  </si>
  <si>
    <t>Obveze za čekove i mjenice</t>
  </si>
  <si>
    <t>254</t>
  </si>
  <si>
    <t>Obveze za obveznice</t>
  </si>
  <si>
    <t>256</t>
  </si>
  <si>
    <t>Obveze za ostale vrijednosne papire</t>
  </si>
  <si>
    <t>262,263,2643,2644,
2645,2653,2654,267</t>
  </si>
  <si>
    <t>Obveze za tuzemne kredite i zajmove</t>
  </si>
  <si>
    <t>261,2646,2647, 2648,2655,2656</t>
  </si>
  <si>
    <t>Obveze za inozemne kredite i zajmove</t>
  </si>
  <si>
    <t>Podmirene obveze u izvještajnom razdoblju (AOP 020+021+029+030)</t>
  </si>
  <si>
    <t>Obveze za rashode poslovanja (AOP 022 do 028)</t>
  </si>
  <si>
    <t>Obveze za financijsku imovinu (AOP 031 do 035)</t>
  </si>
  <si>
    <t>262,263,2643,2644, 2645,2653,2654,267</t>
  </si>
  <si>
    <t>Stanje obveza na kraju izvještajnog razdoblja (AOP 001+002-019) i (AOP 037+090)</t>
  </si>
  <si>
    <t>Stanje dospjelih obveza na kraju izvještajnog razdoblja (AOP 038+043+079+084)</t>
  </si>
  <si>
    <t>Međusobne obveze proračunskih korisnika (AOP 039 do 042)</t>
  </si>
  <si>
    <t>a) Prekoračenje 1 do 60 dana</t>
  </si>
  <si>
    <t>b) Prekoračenje 61 do 180 dana</t>
  </si>
  <si>
    <t>c) Prekoračenje 181 do 360 dana</t>
  </si>
  <si>
    <t>d) Prekoračenje preko 360 dana</t>
  </si>
  <si>
    <t>Ukupno obveze za rashode poslovanja (AOP 044+049+054+059+064+069+074)</t>
  </si>
  <si>
    <t>Obveze za zaposlene (AOP 045 do 048)</t>
  </si>
  <si>
    <t>Obveze za materijalne rashode (AOP 050 do 053)</t>
  </si>
  <si>
    <t>Obveze za financijske rashode (AOP 055 do 058)</t>
  </si>
  <si>
    <t>Obveze za subvencije (AOP 060 do 063)</t>
  </si>
  <si>
    <t>Obveze za naknade građanima i kućanstvima (AOP 065 do 068)</t>
  </si>
  <si>
    <t>Obveze za kazne, naknade šteta i kapitalne pomoći (AOP 070 do 073)</t>
  </si>
  <si>
    <t>Ostale tekuće obveze (AOP 075 do 078)</t>
  </si>
  <si>
    <t>Obveze za nabavu nefinancijske imovine (AOP 080 do 083)</t>
  </si>
  <si>
    <t>Obveze za financijsku imovinu (AOP 085 do 089)</t>
  </si>
  <si>
    <t>Stanje nedospjelih obveza na kraju izvještajnog razdoblja (AOP 091 do 094)</t>
  </si>
  <si>
    <t>Obveze za rashode poslovanja</t>
  </si>
  <si>
    <t>Obveze za financijsku imovinu</t>
  </si>
  <si>
    <t>* U 2017. godini, pozicija se odnosi na AOP 038 iz izvještaja za 2016. godinu kada je broj AOP pozicija bio drugačiji</t>
  </si>
  <si>
    <t>U _________________________________________, dana: ____.____.________.</t>
  </si>
  <si>
    <t>Odgoovorna osoba (potpis)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</si>
</sst>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7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color indexed="4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9"/>
      <name val="Arial"/>
      <charset val="238"/>
    </font>
    <font>
      <sz val="8"/>
      <name val="Arial"/>
      <charset val="238"/>
    </font>
    <font>
      <sz val="9"/>
      <name val="Arial"/>
      <family val="2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8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" fillId="0" borderId="0"/>
  </cellStyleXfs>
  <cellXfs count="61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4" fontId="12" fillId="2" borderId="4" xfId="0" applyNumberFormat="1" applyFont="1" applyFill="1" applyBorder="1" applyAlignment="1" applyProtection="1">
      <alignment horizontal="center" vertical="center" shrinkToFit="1"/>
      <protection hidden="1"/>
    </xf>
    <xf numFmtId="4" fontId="12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center" vertical="top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8" xfId="2" applyFont="1" applyFill="1" applyBorder="1" applyAlignment="1" applyProtection="1">
      <alignment horizontal="center" vertical="center"/>
      <protection hidden="1"/>
    </xf>
    <xf numFmtId="0" fontId="10" fillId="4" borderId="9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7" fillId="5" borderId="10" xfId="0" applyFont="1" applyFill="1" applyBorder="1" applyAlignment="1" applyProtection="1">
      <alignment horizontal="center" vertical="center" wrapText="1"/>
      <protection hidden="1"/>
    </xf>
    <xf numFmtId="0" fontId="17" fillId="5" borderId="11" xfId="2" applyFont="1" applyFill="1" applyBorder="1" applyAlignment="1" applyProtection="1">
      <alignment horizontal="center" vertical="center"/>
      <protection hidden="1"/>
    </xf>
    <xf numFmtId="0" fontId="17" fillId="5" borderId="12" xfId="2" applyFont="1" applyFill="1" applyBorder="1" applyAlignment="1">
      <alignment horizontal="center" vertical="center"/>
    </xf>
    <xf numFmtId="49" fontId="18" fillId="0" borderId="13" xfId="3" applyNumberFormat="1" applyFont="1" applyFill="1" applyBorder="1" applyAlignment="1" applyProtection="1">
      <alignment horizontal="left" vertical="center" wrapText="1"/>
      <protection hidden="1"/>
    </xf>
    <xf numFmtId="49" fontId="18" fillId="0" borderId="14" xfId="0" applyNumberFormat="1" applyFont="1" applyFill="1" applyBorder="1" applyAlignment="1" applyProtection="1">
      <alignment horizontal="left" vertical="center" wrapText="1"/>
      <protection hidden="1"/>
    </xf>
    <xf numFmtId="164" fontId="19" fillId="0" borderId="14" xfId="3" applyNumberFormat="1" applyFont="1" applyFill="1" applyBorder="1" applyAlignment="1" applyProtection="1">
      <alignment horizontal="center" vertical="center" wrapText="1"/>
      <protection hidden="1"/>
    </xf>
    <xf numFmtId="3" fontId="20" fillId="0" borderId="15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18" fillId="0" borderId="17" xfId="0" applyNumberFormat="1" applyFont="1" applyFill="1" applyBorder="1" applyAlignment="1" applyProtection="1">
      <alignment horizontal="left" vertical="center" wrapText="1"/>
      <protection hidden="1"/>
    </xf>
    <xf numFmtId="164" fontId="19" fillId="0" borderId="17" xfId="3" applyNumberFormat="1" applyFont="1" applyFill="1" applyBorder="1" applyAlignment="1" applyProtection="1">
      <alignment horizontal="center" vertical="center" wrapText="1"/>
      <protection hidden="1"/>
    </xf>
    <xf numFmtId="3" fontId="21" fillId="0" borderId="18" xfId="0" applyNumberFormat="1" applyFont="1" applyFill="1" applyBorder="1" applyAlignment="1" applyProtection="1">
      <alignment vertical="center" wrapText="1"/>
      <protection hidden="1"/>
    </xf>
    <xf numFmtId="3" fontId="20" fillId="0" borderId="18" xfId="0" applyNumberFormat="1" applyFont="1" applyFill="1" applyBorder="1" applyAlignment="1" applyProtection="1">
      <alignment horizontal="right" vertical="center" shrinkToFit="1"/>
      <protection locked="0"/>
    </xf>
    <xf numFmtId="49" fontId="14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14" fillId="0" borderId="17" xfId="0" applyNumberFormat="1" applyFont="1" applyFill="1" applyBorder="1" applyAlignment="1" applyProtection="1">
      <alignment horizontal="left" vertical="center" wrapText="1" indent="1"/>
      <protection hidden="1"/>
    </xf>
    <xf numFmtId="49" fontId="22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23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24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25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26" fillId="0" borderId="16" xfId="3" applyNumberFormat="1" applyFont="1" applyFill="1" applyBorder="1" applyAlignment="1" applyProtection="1">
      <alignment horizontal="left" vertical="center" wrapText="1"/>
      <protection hidden="1"/>
    </xf>
    <xf numFmtId="49" fontId="18" fillId="0" borderId="17" xfId="0" applyNumberFormat="1" applyFont="1" applyFill="1" applyBorder="1" applyAlignment="1" applyProtection="1">
      <alignment horizontal="left" vertical="center" wrapText="1" shrinkToFit="1"/>
      <protection hidden="1"/>
    </xf>
    <xf numFmtId="49" fontId="14" fillId="0" borderId="17" xfId="0" applyNumberFormat="1" applyFont="1" applyBorder="1" applyAlignment="1" applyProtection="1">
      <alignment horizontal="left" vertical="center" wrapText="1" indent="1"/>
      <protection hidden="1"/>
    </xf>
    <xf numFmtId="49" fontId="14" fillId="0" borderId="19" xfId="3" applyNumberFormat="1" applyFont="1" applyFill="1" applyBorder="1" applyAlignment="1" applyProtection="1">
      <alignment horizontal="left" vertical="center" wrapText="1"/>
      <protection hidden="1"/>
    </xf>
    <xf numFmtId="49" fontId="14" fillId="0" borderId="20" xfId="0" applyNumberFormat="1" applyFont="1" applyBorder="1" applyAlignment="1" applyProtection="1">
      <alignment horizontal="left" vertical="center" wrapText="1" indent="1"/>
      <protection hidden="1"/>
    </xf>
    <xf numFmtId="164" fontId="19" fillId="0" borderId="20" xfId="3" applyNumberFormat="1" applyFont="1" applyFill="1" applyBorder="1" applyAlignment="1" applyProtection="1">
      <alignment horizontal="center" vertical="center" wrapText="1"/>
      <protection hidden="1"/>
    </xf>
    <xf numFmtId="3" fontId="20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Alignment="1" applyProtection="1">
      <alignment vertical="center"/>
      <protection hidden="1"/>
    </xf>
    <xf numFmtId="49" fontId="14" fillId="0" borderId="0" xfId="0" applyNumberFormat="1" applyFont="1" applyBorder="1" applyAlignment="1" applyProtection="1">
      <alignment horizontal="left" vertical="center" wrapText="1" indent="1"/>
      <protection hidden="1"/>
    </xf>
    <xf numFmtId="164" fontId="19" fillId="0" borderId="0" xfId="3" applyNumberFormat="1" applyFont="1" applyFill="1" applyBorder="1" applyAlignment="1" applyProtection="1">
      <alignment horizontal="center" vertical="center" wrapText="1"/>
      <protection hidden="1"/>
    </xf>
    <xf numFmtId="3" fontId="14" fillId="0" borderId="0" xfId="0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22" xfId="0" applyFont="1" applyBorder="1" applyAlignment="1" applyProtection="1">
      <alignment vertical="center"/>
      <protection hidden="1"/>
    </xf>
  </cellXfs>
  <cellStyles count="5">
    <cellStyle name="Hiperveza" xfId="1" builtinId="8"/>
    <cellStyle name="Normal_Podaci" xfId="3"/>
    <cellStyle name="Normal_Sheet1" xfId="2"/>
    <cellStyle name="Normalno" xfId="0" builtinId="0"/>
    <cellStyle name="Obično_GFI-POD ver. 1.0.5" xfId="4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-RAS%2001.-06.mj.2020.%20-%20SB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Bil"/>
      <sheetName val="RasF"/>
      <sheetName val="PVRIO"/>
      <sheetName val="Obv"/>
      <sheetName val="Kont"/>
      <sheetName val="Sifre"/>
      <sheetName val="Prom"/>
    </sheetNames>
    <sheetDataSet>
      <sheetData sheetId="0">
        <row r="1474">
          <cell r="G1474">
            <v>21665.52</v>
          </cell>
        </row>
        <row r="1475">
          <cell r="G1475">
            <v>133625.552</v>
          </cell>
        </row>
        <row r="1476">
          <cell r="G1476">
            <v>0</v>
          </cell>
        </row>
        <row r="1477">
          <cell r="G1477">
            <v>260861.33199999999</v>
          </cell>
        </row>
        <row r="1478">
          <cell r="G1478">
            <v>247817.285</v>
          </cell>
        </row>
        <row r="1479">
          <cell r="G1479">
            <v>82234.464000000007</v>
          </cell>
        </row>
        <row r="1480">
          <cell r="G1480">
            <v>463.89699999999999</v>
          </cell>
        </row>
        <row r="1481">
          <cell r="G1481">
            <v>0</v>
          </cell>
        </row>
        <row r="1482">
          <cell r="G1482">
            <v>0</v>
          </cell>
        </row>
        <row r="1483">
          <cell r="G1483">
            <v>0</v>
          </cell>
        </row>
        <row r="1484">
          <cell r="G1484">
            <v>20678.470999999998</v>
          </cell>
        </row>
        <row r="1485">
          <cell r="G1485">
            <v>19169.315999999999</v>
          </cell>
        </row>
        <row r="1486">
          <cell r="G1486">
            <v>0</v>
          </cell>
        </row>
        <row r="1487">
          <cell r="G1487">
            <v>0</v>
          </cell>
        </row>
        <row r="1488">
          <cell r="G1488">
            <v>0</v>
          </cell>
        </row>
        <row r="1489">
          <cell r="G1489">
            <v>0</v>
          </cell>
        </row>
        <row r="1490">
          <cell r="G1490">
            <v>0</v>
          </cell>
        </row>
        <row r="1491">
          <cell r="G1491">
            <v>0</v>
          </cell>
        </row>
        <row r="1492">
          <cell r="G1492">
            <v>1179166.676</v>
          </cell>
        </row>
        <row r="1493">
          <cell r="G1493">
            <v>0</v>
          </cell>
        </row>
        <row r="1494">
          <cell r="G1494">
            <v>1279062.54</v>
          </cell>
        </row>
        <row r="1495">
          <cell r="G1495">
            <v>1087680.638</v>
          </cell>
        </row>
        <row r="1496">
          <cell r="G1496">
            <v>216118.62599999999</v>
          </cell>
        </row>
        <row r="1497">
          <cell r="G1497">
            <v>1627.6079999999999</v>
          </cell>
        </row>
        <row r="1498">
          <cell r="G1498">
            <v>0</v>
          </cell>
        </row>
        <row r="1499">
          <cell r="G1499">
            <v>0</v>
          </cell>
        </row>
        <row r="1500">
          <cell r="G1500">
            <v>0</v>
          </cell>
        </row>
        <row r="1501">
          <cell r="G1501">
            <v>56096.095999999998</v>
          </cell>
        </row>
        <row r="1502">
          <cell r="G1502">
            <v>19028.756000000001</v>
          </cell>
        </row>
        <row r="1503">
          <cell r="G1503">
            <v>14925</v>
          </cell>
        </row>
        <row r="1504">
          <cell r="G1504">
            <v>0</v>
          </cell>
        </row>
        <row r="1505">
          <cell r="G1505">
            <v>0</v>
          </cell>
        </row>
        <row r="1506">
          <cell r="G1506">
            <v>0</v>
          </cell>
        </row>
        <row r="1507">
          <cell r="G1507">
            <v>16915</v>
          </cell>
        </row>
        <row r="1508">
          <cell r="G1508">
            <v>0</v>
          </cell>
        </row>
        <row r="1509">
          <cell r="G1509">
            <v>951008.11199999996</v>
          </cell>
        </row>
        <row r="1510">
          <cell r="G1510">
            <v>370369.51899999997</v>
          </cell>
        </row>
        <row r="1511">
          <cell r="G1511">
            <v>0</v>
          </cell>
        </row>
        <row r="1512">
          <cell r="G1512">
            <v>0</v>
          </cell>
        </row>
        <row r="1513">
          <cell r="G1513">
            <v>0</v>
          </cell>
        </row>
        <row r="1514">
          <cell r="G1514">
            <v>0</v>
          </cell>
        </row>
        <row r="1515">
          <cell r="G1515">
            <v>0</v>
          </cell>
        </row>
        <row r="1516">
          <cell r="G1516">
            <v>413681.37099999998</v>
          </cell>
        </row>
        <row r="1517">
          <cell r="G1517">
            <v>0</v>
          </cell>
        </row>
        <row r="1518">
          <cell r="G1518">
            <v>0</v>
          </cell>
        </row>
        <row r="1519">
          <cell r="G1519">
            <v>0</v>
          </cell>
        </row>
        <row r="1520">
          <cell r="G1520">
            <v>0</v>
          </cell>
        </row>
        <row r="1521">
          <cell r="G1521">
            <v>0</v>
          </cell>
        </row>
        <row r="1522">
          <cell r="G1522">
            <v>471404.353</v>
          </cell>
        </row>
        <row r="1523">
          <cell r="G1523">
            <v>158131.70000000001</v>
          </cell>
        </row>
        <row r="1524">
          <cell r="G1524">
            <v>210482.86499999999</v>
          </cell>
        </row>
        <row r="1525">
          <cell r="G1525">
            <v>121198.89599999999</v>
          </cell>
        </row>
        <row r="1526">
          <cell r="G1526">
            <v>0</v>
          </cell>
        </row>
        <row r="1527">
          <cell r="G1527">
            <v>0</v>
          </cell>
        </row>
        <row r="1528">
          <cell r="G1528">
            <v>0</v>
          </cell>
        </row>
        <row r="1529">
          <cell r="G1529">
            <v>0</v>
          </cell>
        </row>
        <row r="1530">
          <cell r="G1530">
            <v>0</v>
          </cell>
        </row>
        <row r="1531">
          <cell r="G1531">
            <v>0</v>
          </cell>
        </row>
        <row r="1532">
          <cell r="G1532">
            <v>0</v>
          </cell>
        </row>
        <row r="1533">
          <cell r="G1533">
            <v>0</v>
          </cell>
        </row>
        <row r="1534">
          <cell r="G1534">
            <v>0</v>
          </cell>
        </row>
        <row r="1535">
          <cell r="G1535">
            <v>0</v>
          </cell>
        </row>
        <row r="1536">
          <cell r="G1536">
            <v>0</v>
          </cell>
        </row>
        <row r="1537">
          <cell r="G1537">
            <v>0</v>
          </cell>
        </row>
        <row r="1538">
          <cell r="G1538">
            <v>0</v>
          </cell>
        </row>
        <row r="1539">
          <cell r="G1539">
            <v>0</v>
          </cell>
        </row>
        <row r="1540">
          <cell r="G1540">
            <v>0</v>
          </cell>
        </row>
        <row r="1541">
          <cell r="G1541">
            <v>0</v>
          </cell>
        </row>
        <row r="1542">
          <cell r="G1542">
            <v>0</v>
          </cell>
        </row>
        <row r="1543">
          <cell r="G1543">
            <v>0</v>
          </cell>
        </row>
        <row r="1544">
          <cell r="G1544">
            <v>0</v>
          </cell>
        </row>
        <row r="1545">
          <cell r="G1545">
            <v>0</v>
          </cell>
        </row>
        <row r="1546">
          <cell r="G1546">
            <v>0</v>
          </cell>
        </row>
        <row r="1547">
          <cell r="G1547">
            <v>0</v>
          </cell>
        </row>
        <row r="1548">
          <cell r="G1548">
            <v>0</v>
          </cell>
        </row>
        <row r="1549">
          <cell r="G1549">
            <v>0</v>
          </cell>
        </row>
        <row r="1550">
          <cell r="G1550">
            <v>0</v>
          </cell>
        </row>
        <row r="1551">
          <cell r="G1551">
            <v>0</v>
          </cell>
        </row>
        <row r="1552">
          <cell r="G1552">
            <v>30769.71</v>
          </cell>
        </row>
        <row r="1553">
          <cell r="G1553">
            <v>0</v>
          </cell>
        </row>
        <row r="1554">
          <cell r="G1554">
            <v>13662.675000000001</v>
          </cell>
        </row>
        <row r="1555">
          <cell r="G1555">
            <v>18106.830000000002</v>
          </cell>
        </row>
        <row r="1556">
          <cell r="G1556">
            <v>0</v>
          </cell>
        </row>
        <row r="1557">
          <cell r="G1557">
            <v>0</v>
          </cell>
        </row>
        <row r="1558">
          <cell r="G1558">
            <v>0</v>
          </cell>
        </row>
        <row r="1559">
          <cell r="G1559">
            <v>0</v>
          </cell>
        </row>
        <row r="1560">
          <cell r="G1560">
            <v>0</v>
          </cell>
        </row>
        <row r="1561">
          <cell r="G1561">
            <v>0</v>
          </cell>
        </row>
        <row r="1562">
          <cell r="G1562">
            <v>0</v>
          </cell>
        </row>
        <row r="1563">
          <cell r="G1563">
            <v>1476621.45</v>
          </cell>
        </row>
        <row r="1564">
          <cell r="G1564">
            <v>0</v>
          </cell>
        </row>
        <row r="1565">
          <cell r="G1565">
            <v>1120668.192</v>
          </cell>
        </row>
        <row r="1566">
          <cell r="G1566">
            <v>92254.047000000006</v>
          </cell>
        </row>
        <row r="1567">
          <cell r="G1567">
            <v>303972.5</v>
          </cell>
        </row>
      </sheetData>
      <sheetData sheetId="1"/>
      <sheetData sheetId="2">
        <row r="6">
          <cell r="B6">
            <v>40711</v>
          </cell>
        </row>
        <row r="8">
          <cell r="B8">
            <v>3054632</v>
          </cell>
        </row>
        <row r="10">
          <cell r="B10" t="str">
            <v>Specijalna bolnica za medicinsku rehabilitaciju Krapinske Toplice</v>
          </cell>
          <cell r="K10">
            <v>43831</v>
          </cell>
        </row>
        <row r="12">
          <cell r="K12">
            <v>44012</v>
          </cell>
        </row>
        <row r="14">
          <cell r="K14">
            <v>41607275884</v>
          </cell>
        </row>
        <row r="16">
          <cell r="B16">
            <v>31</v>
          </cell>
        </row>
        <row r="18">
          <cell r="B18">
            <v>8610</v>
          </cell>
          <cell r="C18" t="str">
            <v>Djelatnosti bolnica</v>
          </cell>
        </row>
        <row r="20">
          <cell r="B20">
            <v>0</v>
          </cell>
        </row>
        <row r="25">
          <cell r="H25" t="str">
            <v>Dubravka Bakliža</v>
          </cell>
        </row>
        <row r="27">
          <cell r="H27" t="str">
            <v>049383360</v>
          </cell>
        </row>
        <row r="33">
          <cell r="H33" t="str">
            <v>Željka Žnidarić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2"/>
  <sheetViews>
    <sheetView showGridLines="0" showRowColHeaders="0" tabSelected="1" workbookViewId="0">
      <pane ySplit="1" topLeftCell="A2" activePane="bottomLeft" state="frozen"/>
      <selection pane="bottomLeft" activeCell="D106" sqref="D106"/>
    </sheetView>
  </sheetViews>
  <sheetFormatPr defaultColWidth="0" defaultRowHeight="12.75" customHeight="1" zeroHeight="1" x14ac:dyDescent="0.2"/>
  <cols>
    <col min="1" max="1" width="13.42578125" style="17" customWidth="1"/>
    <col min="2" max="2" width="76.7109375" style="17" customWidth="1"/>
    <col min="3" max="3" width="4.28515625" style="17" customWidth="1"/>
    <col min="4" max="4" width="15.7109375" style="17" customWidth="1"/>
    <col min="5" max="5" width="0.85546875" style="12" customWidth="1"/>
    <col min="6" max="16384" width="0" style="12" hidden="1"/>
  </cols>
  <sheetData>
    <row r="1" spans="1:5" s="4" customFormat="1" ht="20.100000000000001" customHeight="1" thickBot="1" x14ac:dyDescent="0.25">
      <c r="A1" s="1" t="s">
        <v>0</v>
      </c>
      <c r="B1" s="2"/>
      <c r="C1" s="3" t="s">
        <v>1</v>
      </c>
      <c r="D1" s="3"/>
    </row>
    <row r="2" spans="1:5" s="9" customFormat="1" ht="39.950000000000003" customHeight="1" thickBot="1" x14ac:dyDescent="0.25">
      <c r="A2" s="5" t="s">
        <v>2</v>
      </c>
      <c r="B2" s="6"/>
      <c r="C2" s="7" t="s">
        <v>3</v>
      </c>
      <c r="D2" s="8"/>
    </row>
    <row r="3" spans="1:5" ht="30" customHeight="1" x14ac:dyDescent="0.2">
      <c r="A3" s="10" t="str">
        <f>"za razdoblje "&amp;IF([1]RefStr!K10="","________________",TEXT([1]RefStr!K10,"d. mmmm yyyy.")&amp;" do "&amp;IF([1]RefStr!K12="","______________",TEXT([1]RefStr!K12,"d. mmmm yyyy.")))</f>
        <v>za razdoblje 1. siječanj 2020. do 30. lipanj 2020.</v>
      </c>
      <c r="B3" s="11"/>
      <c r="C3" s="12"/>
      <c r="D3" s="12"/>
    </row>
    <row r="4" spans="1:5" s="17" customFormat="1" ht="15" customHeight="1" x14ac:dyDescent="0.2">
      <c r="A4" s="13" t="s">
        <v>4</v>
      </c>
      <c r="B4" s="14" t="str">
        <f>"RKP: "&amp;IF([1]RefStr!B6&lt;&gt;"",TEXT(INT(VALUE([1]RefStr!B6)),"00000"),"_____"&amp;",  "&amp;"MB: "&amp;IF([1]RefStr!B8&lt;&gt;"",TEXT(INT(VALUE([1]RefStr!B8)),"00000000"),"________")&amp;"  OIB: "&amp;IF([1]RefStr!K14&lt;&gt;"",[1]RefStr!K14,"___________"))</f>
        <v>RKP: 40711</v>
      </c>
      <c r="C4" s="15">
        <f>SUM([1]Skriveni!G1474:G1567)</f>
        <v>10409468.997000001</v>
      </c>
      <c r="D4" s="16"/>
    </row>
    <row r="5" spans="1:5" s="17" customFormat="1" ht="15" customHeight="1" x14ac:dyDescent="0.2">
      <c r="B5" s="14" t="str">
        <f>"Naziv: "&amp;IF([1]RefStr!B10&lt;&gt;"",[1]RefStr!B10,"_______________________________________")</f>
        <v>Naziv: Specijalna bolnica za medicinsku rehabilitaciju Krapinske Toplice</v>
      </c>
      <c r="C5" s="18" t="s">
        <v>5</v>
      </c>
      <c r="D5" s="18"/>
    </row>
    <row r="6" spans="1:5" s="17" customFormat="1" ht="15" customHeight="1" x14ac:dyDescent="0.2">
      <c r="A6" s="19"/>
      <c r="B6" s="20" t="str">
        <f xml:space="preserve"> "Razina: " &amp; [1]RefStr!B16 &amp; ", Razdjel: " &amp; TEXT(INT(VALUE([1]RefStr!B20)), "000")</f>
        <v>Razina: 31, Razdjel: 000</v>
      </c>
      <c r="C6" s="21"/>
      <c r="D6" s="21"/>
      <c r="E6" s="22"/>
    </row>
    <row r="7" spans="1:5" s="17" customFormat="1" ht="15" customHeight="1" x14ac:dyDescent="0.2">
      <c r="A7" s="19"/>
      <c r="B7" s="20" t="str">
        <f>"Djelatnost: " &amp; [1]RefStr!B18 &amp; " " &amp; [1]RefStr!C18</f>
        <v>Djelatnost: 8610 Djelatnosti bolnica</v>
      </c>
      <c r="C7" s="21"/>
      <c r="D7" s="21"/>
      <c r="E7" s="22"/>
    </row>
    <row r="8" spans="1:5" ht="5.0999999999999996" customHeight="1" x14ac:dyDescent="0.2">
      <c r="A8" s="12"/>
      <c r="B8" s="12"/>
      <c r="C8" s="12"/>
      <c r="D8" s="12"/>
    </row>
    <row r="9" spans="1:5" ht="12.95" customHeight="1" x14ac:dyDescent="0.2">
      <c r="A9" s="12"/>
      <c r="B9" s="12"/>
      <c r="C9" s="12"/>
      <c r="D9" s="23" t="s">
        <v>6</v>
      </c>
    </row>
    <row r="10" spans="1:5" s="27" customFormat="1" ht="23.25" customHeight="1" x14ac:dyDescent="0.2">
      <c r="A10" s="24" t="s">
        <v>7</v>
      </c>
      <c r="B10" s="25" t="s">
        <v>8</v>
      </c>
      <c r="C10" s="25" t="s">
        <v>9</v>
      </c>
      <c r="D10" s="26" t="s">
        <v>10</v>
      </c>
    </row>
    <row r="11" spans="1:5" s="27" customFormat="1" ht="12" customHeight="1" x14ac:dyDescent="0.2">
      <c r="A11" s="28">
        <v>1</v>
      </c>
      <c r="B11" s="29">
        <v>2</v>
      </c>
      <c r="C11" s="29">
        <v>3</v>
      </c>
      <c r="D11" s="30">
        <v>4</v>
      </c>
    </row>
    <row r="12" spans="1:5" s="27" customFormat="1" x14ac:dyDescent="0.2">
      <c r="A12" s="31"/>
      <c r="B12" s="32" t="s">
        <v>11</v>
      </c>
      <c r="C12" s="33">
        <v>1</v>
      </c>
      <c r="D12" s="34">
        <v>21665520</v>
      </c>
    </row>
    <row r="13" spans="1:5" s="27" customFormat="1" x14ac:dyDescent="0.2">
      <c r="A13" s="35"/>
      <c r="B13" s="36" t="s">
        <v>12</v>
      </c>
      <c r="C13" s="37">
        <v>2</v>
      </c>
      <c r="D13" s="38">
        <f>D14+D15+D23+D24</f>
        <v>66812776</v>
      </c>
    </row>
    <row r="14" spans="1:5" s="27" customFormat="1" x14ac:dyDescent="0.2">
      <c r="A14" s="35"/>
      <c r="B14" s="36" t="s">
        <v>13</v>
      </c>
      <c r="C14" s="37">
        <v>3</v>
      </c>
      <c r="D14" s="39"/>
    </row>
    <row r="15" spans="1:5" s="27" customFormat="1" x14ac:dyDescent="0.2">
      <c r="A15" s="35" t="s">
        <v>14</v>
      </c>
      <c r="B15" s="36" t="s">
        <v>15</v>
      </c>
      <c r="C15" s="37">
        <v>4</v>
      </c>
      <c r="D15" s="38">
        <f>SUM(D16:D22)</f>
        <v>65215333</v>
      </c>
    </row>
    <row r="16" spans="1:5" s="27" customFormat="1" x14ac:dyDescent="0.2">
      <c r="A16" s="40" t="s">
        <v>16</v>
      </c>
      <c r="B16" s="41" t="s">
        <v>17</v>
      </c>
      <c r="C16" s="37">
        <v>5</v>
      </c>
      <c r="D16" s="39">
        <v>49563457</v>
      </c>
    </row>
    <row r="17" spans="1:4" s="27" customFormat="1" x14ac:dyDescent="0.2">
      <c r="A17" s="40" t="s">
        <v>18</v>
      </c>
      <c r="B17" s="41" t="s">
        <v>19</v>
      </c>
      <c r="C17" s="37">
        <v>6</v>
      </c>
      <c r="D17" s="39">
        <v>13705744</v>
      </c>
    </row>
    <row r="18" spans="1:4" s="27" customFormat="1" x14ac:dyDescent="0.2">
      <c r="A18" s="40" t="s">
        <v>20</v>
      </c>
      <c r="B18" s="41" t="s">
        <v>21</v>
      </c>
      <c r="C18" s="37">
        <v>7</v>
      </c>
      <c r="D18" s="39">
        <v>66271</v>
      </c>
    </row>
    <row r="19" spans="1:4" s="27" customFormat="1" x14ac:dyDescent="0.2">
      <c r="A19" s="40" t="s">
        <v>22</v>
      </c>
      <c r="B19" s="41" t="s">
        <v>23</v>
      </c>
      <c r="C19" s="37">
        <v>8</v>
      </c>
      <c r="D19" s="39"/>
    </row>
    <row r="20" spans="1:4" s="27" customFormat="1" x14ac:dyDescent="0.2">
      <c r="A20" s="40" t="s">
        <v>24</v>
      </c>
      <c r="B20" s="41" t="s">
        <v>25</v>
      </c>
      <c r="C20" s="37">
        <v>9</v>
      </c>
      <c r="D20" s="39"/>
    </row>
    <row r="21" spans="1:4" s="27" customFormat="1" x14ac:dyDescent="0.2">
      <c r="A21" s="40" t="s">
        <v>26</v>
      </c>
      <c r="B21" s="41" t="s">
        <v>27</v>
      </c>
      <c r="C21" s="37">
        <v>10</v>
      </c>
      <c r="D21" s="39"/>
    </row>
    <row r="22" spans="1:4" s="27" customFormat="1" x14ac:dyDescent="0.2">
      <c r="A22" s="40" t="s">
        <v>28</v>
      </c>
      <c r="B22" s="41" t="s">
        <v>29</v>
      </c>
      <c r="C22" s="37">
        <v>11</v>
      </c>
      <c r="D22" s="39">
        <v>1879861</v>
      </c>
    </row>
    <row r="23" spans="1:4" s="27" customFormat="1" x14ac:dyDescent="0.2">
      <c r="A23" s="35" t="s">
        <v>30</v>
      </c>
      <c r="B23" s="36" t="s">
        <v>31</v>
      </c>
      <c r="C23" s="37">
        <v>12</v>
      </c>
      <c r="D23" s="39">
        <v>1597443</v>
      </c>
    </row>
    <row r="24" spans="1:4" s="27" customFormat="1" x14ac:dyDescent="0.2">
      <c r="A24" s="35" t="s">
        <v>32</v>
      </c>
      <c r="B24" s="36" t="s">
        <v>33</v>
      </c>
      <c r="C24" s="37">
        <v>13</v>
      </c>
      <c r="D24" s="38">
        <f>SUM(D25:D29)</f>
        <v>0</v>
      </c>
    </row>
    <row r="25" spans="1:4" s="27" customFormat="1" x14ac:dyDescent="0.2">
      <c r="A25" s="35">
        <v>251.25299999999999</v>
      </c>
      <c r="B25" s="41" t="s">
        <v>34</v>
      </c>
      <c r="C25" s="37">
        <v>14</v>
      </c>
      <c r="D25" s="39"/>
    </row>
    <row r="26" spans="1:4" s="27" customFormat="1" x14ac:dyDescent="0.2">
      <c r="A26" s="35" t="s">
        <v>35</v>
      </c>
      <c r="B26" s="41" t="s">
        <v>36</v>
      </c>
      <c r="C26" s="37">
        <v>15</v>
      </c>
      <c r="D26" s="39"/>
    </row>
    <row r="27" spans="1:4" s="27" customFormat="1" x14ac:dyDescent="0.2">
      <c r="A27" s="35" t="s">
        <v>37</v>
      </c>
      <c r="B27" s="41" t="s">
        <v>38</v>
      </c>
      <c r="C27" s="37">
        <v>16</v>
      </c>
      <c r="D27" s="39"/>
    </row>
    <row r="28" spans="1:4" s="27" customFormat="1" ht="19.5" x14ac:dyDescent="0.2">
      <c r="A28" s="42" t="s">
        <v>39</v>
      </c>
      <c r="B28" s="41" t="s">
        <v>40</v>
      </c>
      <c r="C28" s="37">
        <v>17</v>
      </c>
      <c r="D28" s="39"/>
    </row>
    <row r="29" spans="1:4" s="27" customFormat="1" ht="19.5" x14ac:dyDescent="0.2">
      <c r="A29" s="42" t="s">
        <v>41</v>
      </c>
      <c r="B29" s="41" t="s">
        <v>42</v>
      </c>
      <c r="C29" s="37">
        <v>18</v>
      </c>
      <c r="D29" s="39"/>
    </row>
    <row r="30" spans="1:4" s="27" customFormat="1" x14ac:dyDescent="0.2">
      <c r="A30" s="40"/>
      <c r="B30" s="36" t="s">
        <v>43</v>
      </c>
      <c r="C30" s="37">
        <v>19</v>
      </c>
      <c r="D30" s="38">
        <f>D31+D32+D40+D41</f>
        <v>62061404</v>
      </c>
    </row>
    <row r="31" spans="1:4" s="27" customFormat="1" x14ac:dyDescent="0.2">
      <c r="A31" s="40"/>
      <c r="B31" s="36" t="s">
        <v>13</v>
      </c>
      <c r="C31" s="37">
        <v>20</v>
      </c>
      <c r="D31" s="39"/>
    </row>
    <row r="32" spans="1:4" s="27" customFormat="1" x14ac:dyDescent="0.2">
      <c r="A32" s="35" t="s">
        <v>14</v>
      </c>
      <c r="B32" s="36" t="s">
        <v>44</v>
      </c>
      <c r="C32" s="37">
        <v>21</v>
      </c>
      <c r="D32" s="38">
        <f>SUM(D33:D39)</f>
        <v>60907740</v>
      </c>
    </row>
    <row r="33" spans="1:4" s="27" customFormat="1" x14ac:dyDescent="0.2">
      <c r="A33" s="40" t="s">
        <v>16</v>
      </c>
      <c r="B33" s="41" t="s">
        <v>17</v>
      </c>
      <c r="C33" s="37">
        <v>22</v>
      </c>
      <c r="D33" s="39">
        <v>49440029</v>
      </c>
    </row>
    <row r="34" spans="1:4" s="27" customFormat="1" x14ac:dyDescent="0.2">
      <c r="A34" s="40" t="s">
        <v>18</v>
      </c>
      <c r="B34" s="41" t="s">
        <v>19</v>
      </c>
      <c r="C34" s="37">
        <v>23</v>
      </c>
      <c r="D34" s="39">
        <v>9396462</v>
      </c>
    </row>
    <row r="35" spans="1:4" s="27" customFormat="1" x14ac:dyDescent="0.2">
      <c r="A35" s="40" t="s">
        <v>20</v>
      </c>
      <c r="B35" s="41" t="s">
        <v>21</v>
      </c>
      <c r="C35" s="37">
        <v>24</v>
      </c>
      <c r="D35" s="39">
        <v>67817</v>
      </c>
    </row>
    <row r="36" spans="1:4" s="27" customFormat="1" x14ac:dyDescent="0.2">
      <c r="A36" s="40" t="s">
        <v>22</v>
      </c>
      <c r="B36" s="41" t="s">
        <v>23</v>
      </c>
      <c r="C36" s="37">
        <v>25</v>
      </c>
      <c r="D36" s="39"/>
    </row>
    <row r="37" spans="1:4" s="27" customFormat="1" x14ac:dyDescent="0.2">
      <c r="A37" s="40" t="s">
        <v>24</v>
      </c>
      <c r="B37" s="41" t="s">
        <v>25</v>
      </c>
      <c r="C37" s="37">
        <v>26</v>
      </c>
      <c r="D37" s="39"/>
    </row>
    <row r="38" spans="1:4" s="27" customFormat="1" x14ac:dyDescent="0.2">
      <c r="A38" s="40" t="s">
        <v>26</v>
      </c>
      <c r="B38" s="41" t="s">
        <v>27</v>
      </c>
      <c r="C38" s="37">
        <v>27</v>
      </c>
      <c r="D38" s="39"/>
    </row>
    <row r="39" spans="1:4" s="27" customFormat="1" x14ac:dyDescent="0.2">
      <c r="A39" s="40" t="s">
        <v>28</v>
      </c>
      <c r="B39" s="41" t="s">
        <v>29</v>
      </c>
      <c r="C39" s="37">
        <v>28</v>
      </c>
      <c r="D39" s="39">
        <v>2003432</v>
      </c>
    </row>
    <row r="40" spans="1:4" s="27" customFormat="1" x14ac:dyDescent="0.2">
      <c r="A40" s="43" t="s">
        <v>30</v>
      </c>
      <c r="B40" s="36" t="s">
        <v>31</v>
      </c>
      <c r="C40" s="37">
        <v>29</v>
      </c>
      <c r="D40" s="39">
        <v>656164</v>
      </c>
    </row>
    <row r="41" spans="1:4" s="27" customFormat="1" x14ac:dyDescent="0.2">
      <c r="A41" s="43" t="s">
        <v>32</v>
      </c>
      <c r="B41" s="36" t="s">
        <v>45</v>
      </c>
      <c r="C41" s="37">
        <v>30</v>
      </c>
      <c r="D41" s="38">
        <f>SUM(D42:D46)</f>
        <v>497500</v>
      </c>
    </row>
    <row r="42" spans="1:4" s="27" customFormat="1" x14ac:dyDescent="0.2">
      <c r="A42" s="44">
        <v>251.25299999999999</v>
      </c>
      <c r="B42" s="41" t="s">
        <v>34</v>
      </c>
      <c r="C42" s="37">
        <v>31</v>
      </c>
      <c r="D42" s="39"/>
    </row>
    <row r="43" spans="1:4" s="27" customFormat="1" x14ac:dyDescent="0.2">
      <c r="A43" s="44" t="s">
        <v>35</v>
      </c>
      <c r="B43" s="41" t="s">
        <v>36</v>
      </c>
      <c r="C43" s="37">
        <v>32</v>
      </c>
      <c r="D43" s="39"/>
    </row>
    <row r="44" spans="1:4" s="27" customFormat="1" x14ac:dyDescent="0.2">
      <c r="A44" s="40" t="s">
        <v>37</v>
      </c>
      <c r="B44" s="41" t="s">
        <v>38</v>
      </c>
      <c r="C44" s="37">
        <v>33</v>
      </c>
      <c r="D44" s="39"/>
    </row>
    <row r="45" spans="1:4" s="27" customFormat="1" ht="19.5" x14ac:dyDescent="0.2">
      <c r="A45" s="42" t="s">
        <v>46</v>
      </c>
      <c r="B45" s="41" t="s">
        <v>40</v>
      </c>
      <c r="C45" s="37">
        <v>34</v>
      </c>
      <c r="D45" s="39">
        <v>497500</v>
      </c>
    </row>
    <row r="46" spans="1:4" s="27" customFormat="1" ht="19.5" x14ac:dyDescent="0.2">
      <c r="A46" s="45" t="s">
        <v>41</v>
      </c>
      <c r="B46" s="41" t="s">
        <v>42</v>
      </c>
      <c r="C46" s="37">
        <v>35</v>
      </c>
      <c r="D46" s="39"/>
    </row>
    <row r="47" spans="1:4" s="27" customFormat="1" x14ac:dyDescent="0.2">
      <c r="A47" s="44"/>
      <c r="B47" s="36" t="s">
        <v>47</v>
      </c>
      <c r="C47" s="37">
        <v>36</v>
      </c>
      <c r="D47" s="38">
        <f>D12+D13-D30</f>
        <v>26416892</v>
      </c>
    </row>
    <row r="48" spans="1:4" s="27" customFormat="1" x14ac:dyDescent="0.2">
      <c r="A48" s="46"/>
      <c r="B48" s="36" t="s">
        <v>48</v>
      </c>
      <c r="C48" s="37">
        <v>37</v>
      </c>
      <c r="D48" s="38">
        <f>D49+D54+D90+D95</f>
        <v>10009987</v>
      </c>
    </row>
    <row r="49" spans="1:4" s="27" customFormat="1" x14ac:dyDescent="0.2">
      <c r="A49" s="44"/>
      <c r="B49" s="36" t="s">
        <v>49</v>
      </c>
      <c r="C49" s="37">
        <v>38</v>
      </c>
      <c r="D49" s="38">
        <f>SUM(D50:D53)</f>
        <v>0</v>
      </c>
    </row>
    <row r="50" spans="1:4" s="27" customFormat="1" x14ac:dyDescent="0.2">
      <c r="A50" s="35"/>
      <c r="B50" s="41" t="s">
        <v>50</v>
      </c>
      <c r="C50" s="37">
        <v>39</v>
      </c>
      <c r="D50" s="39"/>
    </row>
    <row r="51" spans="1:4" s="27" customFormat="1" x14ac:dyDescent="0.2">
      <c r="A51" s="40"/>
      <c r="B51" s="41" t="s">
        <v>51</v>
      </c>
      <c r="C51" s="37">
        <v>40</v>
      </c>
      <c r="D51" s="39"/>
    </row>
    <row r="52" spans="1:4" s="27" customFormat="1" x14ac:dyDescent="0.2">
      <c r="A52" s="40"/>
      <c r="B52" s="41" t="s">
        <v>52</v>
      </c>
      <c r="C52" s="37">
        <v>41</v>
      </c>
      <c r="D52" s="39"/>
    </row>
    <row r="53" spans="1:4" s="27" customFormat="1" x14ac:dyDescent="0.2">
      <c r="A53" s="40"/>
      <c r="B53" s="41" t="s">
        <v>53</v>
      </c>
      <c r="C53" s="37">
        <v>42</v>
      </c>
      <c r="D53" s="39"/>
    </row>
    <row r="54" spans="1:4" s="27" customFormat="1" x14ac:dyDescent="0.2">
      <c r="A54" s="35" t="s">
        <v>14</v>
      </c>
      <c r="B54" s="36" t="s">
        <v>54</v>
      </c>
      <c r="C54" s="37">
        <v>43</v>
      </c>
      <c r="D54" s="38">
        <f>D55+D60+D65+D70+D75+D80+D85</f>
        <v>9620497</v>
      </c>
    </row>
    <row r="55" spans="1:4" s="27" customFormat="1" x14ac:dyDescent="0.2">
      <c r="A55" s="35" t="s">
        <v>16</v>
      </c>
      <c r="B55" s="36" t="s">
        <v>55</v>
      </c>
      <c r="C55" s="37">
        <v>44</v>
      </c>
      <c r="D55" s="38">
        <f>SUM(D56:D59)</f>
        <v>0</v>
      </c>
    </row>
    <row r="56" spans="1:4" s="27" customFormat="1" x14ac:dyDescent="0.2">
      <c r="A56" s="44"/>
      <c r="B56" s="41" t="s">
        <v>50</v>
      </c>
      <c r="C56" s="37">
        <v>45</v>
      </c>
      <c r="D56" s="39"/>
    </row>
    <row r="57" spans="1:4" s="27" customFormat="1" x14ac:dyDescent="0.2">
      <c r="A57" s="44"/>
      <c r="B57" s="41" t="s">
        <v>51</v>
      </c>
      <c r="C57" s="37">
        <v>46</v>
      </c>
      <c r="D57" s="39"/>
    </row>
    <row r="58" spans="1:4" s="27" customFormat="1" x14ac:dyDescent="0.2">
      <c r="A58" s="43"/>
      <c r="B58" s="41" t="s">
        <v>52</v>
      </c>
      <c r="C58" s="37">
        <v>47</v>
      </c>
      <c r="D58" s="39"/>
    </row>
    <row r="59" spans="1:4" s="27" customFormat="1" x14ac:dyDescent="0.2">
      <c r="A59" s="44"/>
      <c r="B59" s="41" t="s">
        <v>53</v>
      </c>
      <c r="C59" s="37">
        <v>48</v>
      </c>
      <c r="D59" s="39"/>
    </row>
    <row r="60" spans="1:4" s="27" customFormat="1" x14ac:dyDescent="0.2">
      <c r="A60" s="35" t="s">
        <v>18</v>
      </c>
      <c r="B60" s="36" t="s">
        <v>56</v>
      </c>
      <c r="C60" s="37">
        <v>49</v>
      </c>
      <c r="D60" s="38">
        <f>SUM(D61:D64)</f>
        <v>9620497</v>
      </c>
    </row>
    <row r="61" spans="1:4" s="27" customFormat="1" x14ac:dyDescent="0.2">
      <c r="A61" s="40"/>
      <c r="B61" s="41" t="s">
        <v>50</v>
      </c>
      <c r="C61" s="37">
        <v>50</v>
      </c>
      <c r="D61" s="39">
        <v>3162634</v>
      </c>
    </row>
    <row r="62" spans="1:4" s="27" customFormat="1" x14ac:dyDescent="0.2">
      <c r="A62" s="40"/>
      <c r="B62" s="41" t="s">
        <v>51</v>
      </c>
      <c r="C62" s="37">
        <v>51</v>
      </c>
      <c r="D62" s="39">
        <v>4127115</v>
      </c>
    </row>
    <row r="63" spans="1:4" s="27" customFormat="1" x14ac:dyDescent="0.2">
      <c r="A63" s="40"/>
      <c r="B63" s="41" t="s">
        <v>52</v>
      </c>
      <c r="C63" s="37">
        <v>52</v>
      </c>
      <c r="D63" s="39">
        <v>2330748</v>
      </c>
    </row>
    <row r="64" spans="1:4" s="27" customFormat="1" x14ac:dyDescent="0.2">
      <c r="A64" s="40"/>
      <c r="B64" s="41" t="s">
        <v>53</v>
      </c>
      <c r="C64" s="37">
        <v>53</v>
      </c>
      <c r="D64" s="39"/>
    </row>
    <row r="65" spans="1:4" s="27" customFormat="1" x14ac:dyDescent="0.2">
      <c r="A65" s="35" t="s">
        <v>20</v>
      </c>
      <c r="B65" s="36" t="s">
        <v>57</v>
      </c>
      <c r="C65" s="37">
        <v>54</v>
      </c>
      <c r="D65" s="38">
        <f>SUM(D66:D69)</f>
        <v>0</v>
      </c>
    </row>
    <row r="66" spans="1:4" s="27" customFormat="1" x14ac:dyDescent="0.2">
      <c r="A66" s="44"/>
      <c r="B66" s="41" t="s">
        <v>50</v>
      </c>
      <c r="C66" s="37">
        <v>55</v>
      </c>
      <c r="D66" s="39"/>
    </row>
    <row r="67" spans="1:4" s="27" customFormat="1" x14ac:dyDescent="0.2">
      <c r="A67" s="44"/>
      <c r="B67" s="41" t="s">
        <v>51</v>
      </c>
      <c r="C67" s="37">
        <v>56</v>
      </c>
      <c r="D67" s="39"/>
    </row>
    <row r="68" spans="1:4" s="27" customFormat="1" x14ac:dyDescent="0.2">
      <c r="A68" s="43"/>
      <c r="B68" s="41" t="s">
        <v>52</v>
      </c>
      <c r="C68" s="37">
        <v>57</v>
      </c>
      <c r="D68" s="39"/>
    </row>
    <row r="69" spans="1:4" s="27" customFormat="1" x14ac:dyDescent="0.2">
      <c r="A69" s="44"/>
      <c r="B69" s="41" t="s">
        <v>53</v>
      </c>
      <c r="C69" s="37">
        <v>58</v>
      </c>
      <c r="D69" s="39"/>
    </row>
    <row r="70" spans="1:4" s="27" customFormat="1" x14ac:dyDescent="0.2">
      <c r="A70" s="35" t="s">
        <v>22</v>
      </c>
      <c r="B70" s="36" t="s">
        <v>58</v>
      </c>
      <c r="C70" s="37">
        <v>59</v>
      </c>
      <c r="D70" s="38">
        <f>SUM(D71:D74)</f>
        <v>0</v>
      </c>
    </row>
    <row r="71" spans="1:4" s="27" customFormat="1" x14ac:dyDescent="0.2">
      <c r="A71" s="40"/>
      <c r="B71" s="41" t="s">
        <v>50</v>
      </c>
      <c r="C71" s="37">
        <v>60</v>
      </c>
      <c r="D71" s="39"/>
    </row>
    <row r="72" spans="1:4" s="27" customFormat="1" x14ac:dyDescent="0.2">
      <c r="A72" s="40"/>
      <c r="B72" s="41" t="s">
        <v>51</v>
      </c>
      <c r="C72" s="37">
        <v>61</v>
      </c>
      <c r="D72" s="39"/>
    </row>
    <row r="73" spans="1:4" s="27" customFormat="1" x14ac:dyDescent="0.2">
      <c r="A73" s="40"/>
      <c r="B73" s="41" t="s">
        <v>52</v>
      </c>
      <c r="C73" s="37">
        <v>62</v>
      </c>
      <c r="D73" s="39"/>
    </row>
    <row r="74" spans="1:4" s="27" customFormat="1" x14ac:dyDescent="0.2">
      <c r="A74" s="40"/>
      <c r="B74" s="41" t="s">
        <v>53</v>
      </c>
      <c r="C74" s="37">
        <v>63</v>
      </c>
      <c r="D74" s="39"/>
    </row>
    <row r="75" spans="1:4" s="27" customFormat="1" x14ac:dyDescent="0.2">
      <c r="A75" s="35" t="s">
        <v>24</v>
      </c>
      <c r="B75" s="36" t="s">
        <v>59</v>
      </c>
      <c r="C75" s="37">
        <v>64</v>
      </c>
      <c r="D75" s="38">
        <f>SUM(D76:D79)</f>
        <v>0</v>
      </c>
    </row>
    <row r="76" spans="1:4" s="27" customFormat="1" x14ac:dyDescent="0.2">
      <c r="A76" s="44"/>
      <c r="B76" s="41" t="s">
        <v>50</v>
      </c>
      <c r="C76" s="37">
        <v>65</v>
      </c>
      <c r="D76" s="39"/>
    </row>
    <row r="77" spans="1:4" s="27" customFormat="1" x14ac:dyDescent="0.2">
      <c r="A77" s="44"/>
      <c r="B77" s="41" t="s">
        <v>51</v>
      </c>
      <c r="C77" s="37">
        <v>66</v>
      </c>
      <c r="D77" s="39"/>
    </row>
    <row r="78" spans="1:4" s="27" customFormat="1" x14ac:dyDescent="0.2">
      <c r="A78" s="44"/>
      <c r="B78" s="41" t="s">
        <v>52</v>
      </c>
      <c r="C78" s="37">
        <v>67</v>
      </c>
      <c r="D78" s="39"/>
    </row>
    <row r="79" spans="1:4" s="27" customFormat="1" x14ac:dyDescent="0.2">
      <c r="A79" s="43"/>
      <c r="B79" s="41" t="s">
        <v>53</v>
      </c>
      <c r="C79" s="37">
        <v>68</v>
      </c>
      <c r="D79" s="39"/>
    </row>
    <row r="80" spans="1:4" s="27" customFormat="1" x14ac:dyDescent="0.2">
      <c r="A80" s="35" t="s">
        <v>26</v>
      </c>
      <c r="B80" s="47" t="s">
        <v>60</v>
      </c>
      <c r="C80" s="37">
        <v>69</v>
      </c>
      <c r="D80" s="38">
        <f>SUM(D81:D84)</f>
        <v>0</v>
      </c>
    </row>
    <row r="81" spans="1:4" s="27" customFormat="1" x14ac:dyDescent="0.2">
      <c r="A81" s="35"/>
      <c r="B81" s="41" t="s">
        <v>50</v>
      </c>
      <c r="C81" s="37">
        <v>70</v>
      </c>
      <c r="D81" s="39"/>
    </row>
    <row r="82" spans="1:4" s="27" customFormat="1" x14ac:dyDescent="0.2">
      <c r="A82" s="35"/>
      <c r="B82" s="41" t="s">
        <v>51</v>
      </c>
      <c r="C82" s="37">
        <v>71</v>
      </c>
      <c r="D82" s="39"/>
    </row>
    <row r="83" spans="1:4" s="27" customFormat="1" x14ac:dyDescent="0.2">
      <c r="A83" s="35"/>
      <c r="B83" s="41" t="s">
        <v>52</v>
      </c>
      <c r="C83" s="37">
        <v>72</v>
      </c>
      <c r="D83" s="39"/>
    </row>
    <row r="84" spans="1:4" s="27" customFormat="1" x14ac:dyDescent="0.2">
      <c r="A84" s="35"/>
      <c r="B84" s="41" t="s">
        <v>53</v>
      </c>
      <c r="C84" s="37">
        <v>73</v>
      </c>
      <c r="D84" s="39"/>
    </row>
    <row r="85" spans="1:4" s="27" customFormat="1" x14ac:dyDescent="0.2">
      <c r="A85" s="35" t="s">
        <v>28</v>
      </c>
      <c r="B85" s="47" t="s">
        <v>61</v>
      </c>
      <c r="C85" s="37">
        <v>74</v>
      </c>
      <c r="D85" s="38">
        <f>SUM(D86:D89)</f>
        <v>0</v>
      </c>
    </row>
    <row r="86" spans="1:4" s="27" customFormat="1" x14ac:dyDescent="0.2">
      <c r="A86" s="35"/>
      <c r="B86" s="41" t="s">
        <v>50</v>
      </c>
      <c r="C86" s="37">
        <v>75</v>
      </c>
      <c r="D86" s="39"/>
    </row>
    <row r="87" spans="1:4" s="27" customFormat="1" x14ac:dyDescent="0.2">
      <c r="A87" s="35"/>
      <c r="B87" s="41" t="s">
        <v>51</v>
      </c>
      <c r="C87" s="37">
        <v>76</v>
      </c>
      <c r="D87" s="39"/>
    </row>
    <row r="88" spans="1:4" s="27" customFormat="1" x14ac:dyDescent="0.2">
      <c r="A88" s="35"/>
      <c r="B88" s="41" t="s">
        <v>52</v>
      </c>
      <c r="C88" s="37">
        <v>77</v>
      </c>
      <c r="D88" s="39"/>
    </row>
    <row r="89" spans="1:4" s="27" customFormat="1" x14ac:dyDescent="0.2">
      <c r="A89" s="35"/>
      <c r="B89" s="41" t="s">
        <v>53</v>
      </c>
      <c r="C89" s="37">
        <v>78</v>
      </c>
      <c r="D89" s="39"/>
    </row>
    <row r="90" spans="1:4" s="27" customFormat="1" x14ac:dyDescent="0.2">
      <c r="A90" s="35" t="s">
        <v>30</v>
      </c>
      <c r="B90" s="36" t="s">
        <v>62</v>
      </c>
      <c r="C90" s="37">
        <v>79</v>
      </c>
      <c r="D90" s="38">
        <f>SUM(D91:D94)</f>
        <v>389490</v>
      </c>
    </row>
    <row r="91" spans="1:4" s="27" customFormat="1" x14ac:dyDescent="0.2">
      <c r="A91" s="35"/>
      <c r="B91" s="41" t="s">
        <v>50</v>
      </c>
      <c r="C91" s="37">
        <v>80</v>
      </c>
      <c r="D91" s="39"/>
    </row>
    <row r="92" spans="1:4" s="27" customFormat="1" x14ac:dyDescent="0.2">
      <c r="A92" s="35"/>
      <c r="B92" s="41" t="s">
        <v>51</v>
      </c>
      <c r="C92" s="37">
        <v>81</v>
      </c>
      <c r="D92" s="39">
        <v>168675</v>
      </c>
    </row>
    <row r="93" spans="1:4" s="27" customFormat="1" x14ac:dyDescent="0.2">
      <c r="A93" s="44"/>
      <c r="B93" s="41" t="s">
        <v>52</v>
      </c>
      <c r="C93" s="37">
        <v>82</v>
      </c>
      <c r="D93" s="39">
        <v>220815</v>
      </c>
    </row>
    <row r="94" spans="1:4" s="27" customFormat="1" x14ac:dyDescent="0.2">
      <c r="A94" s="44"/>
      <c r="B94" s="41" t="s">
        <v>53</v>
      </c>
      <c r="C94" s="37">
        <v>83</v>
      </c>
      <c r="D94" s="39"/>
    </row>
    <row r="95" spans="1:4" s="27" customFormat="1" x14ac:dyDescent="0.2">
      <c r="A95" s="43" t="s">
        <v>32</v>
      </c>
      <c r="B95" s="36" t="s">
        <v>63</v>
      </c>
      <c r="C95" s="37">
        <v>84</v>
      </c>
      <c r="D95" s="38">
        <f>SUM(D96:D100)</f>
        <v>0</v>
      </c>
    </row>
    <row r="96" spans="1:4" s="27" customFormat="1" x14ac:dyDescent="0.2">
      <c r="A96" s="40">
        <v>251.25299999999999</v>
      </c>
      <c r="B96" s="41" t="s">
        <v>34</v>
      </c>
      <c r="C96" s="37">
        <v>85</v>
      </c>
      <c r="D96" s="39"/>
    </row>
    <row r="97" spans="1:5" s="27" customFormat="1" x14ac:dyDescent="0.2">
      <c r="A97" s="40" t="s">
        <v>35</v>
      </c>
      <c r="B97" s="41" t="s">
        <v>36</v>
      </c>
      <c r="C97" s="37">
        <v>86</v>
      </c>
      <c r="D97" s="39"/>
    </row>
    <row r="98" spans="1:5" s="27" customFormat="1" x14ac:dyDescent="0.2">
      <c r="A98" s="40" t="s">
        <v>37</v>
      </c>
      <c r="B98" s="41" t="s">
        <v>38</v>
      </c>
      <c r="C98" s="37">
        <v>87</v>
      </c>
      <c r="D98" s="39"/>
    </row>
    <row r="99" spans="1:5" s="27" customFormat="1" ht="19.5" x14ac:dyDescent="0.2">
      <c r="A99" s="42" t="s">
        <v>46</v>
      </c>
      <c r="B99" s="41" t="s">
        <v>40</v>
      </c>
      <c r="C99" s="37">
        <v>88</v>
      </c>
      <c r="D99" s="39"/>
    </row>
    <row r="100" spans="1:5" s="27" customFormat="1" ht="19.5" x14ac:dyDescent="0.2">
      <c r="A100" s="42" t="s">
        <v>41</v>
      </c>
      <c r="B100" s="41" t="s">
        <v>42</v>
      </c>
      <c r="C100" s="37">
        <v>89</v>
      </c>
      <c r="D100" s="39"/>
    </row>
    <row r="101" spans="1:5" s="27" customFormat="1" x14ac:dyDescent="0.2">
      <c r="A101" s="35"/>
      <c r="B101" s="36" t="s">
        <v>64</v>
      </c>
      <c r="C101" s="37">
        <v>90</v>
      </c>
      <c r="D101" s="38">
        <f>SUM(D102:D105)</f>
        <v>16406905</v>
      </c>
    </row>
    <row r="102" spans="1:5" s="27" customFormat="1" x14ac:dyDescent="0.2">
      <c r="A102" s="40"/>
      <c r="B102" s="48" t="s">
        <v>13</v>
      </c>
      <c r="C102" s="37">
        <v>91</v>
      </c>
      <c r="D102" s="39"/>
    </row>
    <row r="103" spans="1:5" s="27" customFormat="1" x14ac:dyDescent="0.2">
      <c r="A103" s="40" t="s">
        <v>14</v>
      </c>
      <c r="B103" s="48" t="s">
        <v>65</v>
      </c>
      <c r="C103" s="37">
        <v>92</v>
      </c>
      <c r="D103" s="39">
        <v>12181176</v>
      </c>
    </row>
    <row r="104" spans="1:5" s="27" customFormat="1" x14ac:dyDescent="0.2">
      <c r="A104" s="40" t="s">
        <v>30</v>
      </c>
      <c r="B104" s="48" t="s">
        <v>31</v>
      </c>
      <c r="C104" s="37">
        <v>93</v>
      </c>
      <c r="D104" s="39">
        <v>991979</v>
      </c>
    </row>
    <row r="105" spans="1:5" s="27" customFormat="1" x14ac:dyDescent="0.2">
      <c r="A105" s="49" t="s">
        <v>32</v>
      </c>
      <c r="B105" s="50" t="s">
        <v>66</v>
      </c>
      <c r="C105" s="51">
        <v>94</v>
      </c>
      <c r="D105" s="52">
        <v>3233750</v>
      </c>
    </row>
    <row r="106" spans="1:5" x14ac:dyDescent="0.2">
      <c r="A106" s="53" t="s">
        <v>67</v>
      </c>
      <c r="B106" s="54"/>
      <c r="C106" s="55"/>
      <c r="D106" s="56"/>
    </row>
    <row r="107" spans="1:5" x14ac:dyDescent="0.2"/>
    <row r="108" spans="1:5" s="59" customFormat="1" ht="25.5" customHeight="1" x14ac:dyDescent="0.2">
      <c r="A108" s="57" t="s">
        <v>68</v>
      </c>
      <c r="B108" s="57"/>
      <c r="C108" s="58" t="s">
        <v>69</v>
      </c>
      <c r="D108" s="58"/>
      <c r="E108" s="57"/>
    </row>
    <row r="109" spans="1:5" s="59" customFormat="1" ht="15" customHeight="1" x14ac:dyDescent="0.2">
      <c r="A109" s="57" t="str">
        <f>IF([1]RefStr!H25&lt;&gt;"", "Osoba za kontaktiranje: " &amp; [1]RefStr!H25,"Osoba za kontaktiranje: _________________________________________")</f>
        <v>Osoba za kontaktiranje: Dubravka Bakliža</v>
      </c>
      <c r="B109" s="57"/>
      <c r="C109" s="60"/>
      <c r="D109" s="60"/>
      <c r="E109" s="57"/>
    </row>
    <row r="110" spans="1:5" s="59" customFormat="1" ht="15" customHeight="1" x14ac:dyDescent="0.2">
      <c r="A110" s="57" t="str">
        <f>IF([1]RefStr!H27="","Telefon za kontakt: _________________","Telefon za kontakt: " &amp; [1]RefStr!H27)</f>
        <v>Telefon za kontakt: 049383360</v>
      </c>
      <c r="B110" s="57"/>
      <c r="E110" s="57"/>
    </row>
    <row r="111" spans="1:5" s="59" customFormat="1" ht="15" customHeight="1" x14ac:dyDescent="0.2">
      <c r="A111" s="57" t="str">
        <f>IF([1]RefStr!H33="","Odgovorna osoba: _____________________________","Odgovorna osoba: " &amp; [1]RefStr!H33)</f>
        <v>Odgovorna osoba: Željka Žnidarić</v>
      </c>
      <c r="B111" s="57"/>
      <c r="C111" s="57"/>
      <c r="D111" s="57"/>
      <c r="E111" s="57"/>
    </row>
    <row r="112" spans="1:5" ht="5.0999999999999996" customHeight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</sheetData>
  <sheetProtection password="C79A" sheet="1" objects="1" scenarios="1"/>
  <mergeCells count="10">
    <mergeCell ref="C5:D5"/>
    <mergeCell ref="B6:D6"/>
    <mergeCell ref="B7:D7"/>
    <mergeCell ref="C108:D108"/>
    <mergeCell ref="A1:B1"/>
    <mergeCell ref="C1:D1"/>
    <mergeCell ref="A2:B2"/>
    <mergeCell ref="C2:D2"/>
    <mergeCell ref="A3:B3"/>
    <mergeCell ref="C4:D4"/>
  </mergeCells>
  <conditionalFormatting sqref="D75 D80 D85 D90 D95 D101 D41 D47:D49 D54:D55 D60 D65 D70 D24 D30 D32 D15 D13">
    <cfRule type="cellIs" dxfId="2" priority="1" stopIfTrue="1" operator="lessThan">
      <formula>0</formula>
    </cfRule>
  </conditionalFormatting>
  <conditionalFormatting sqref="D76:D79 D81:D84 D86:D89 D91:D94 D96:D100 D102:D106 D42:D46 D50:D53 D56:D59 D61:D64 D66:D69 D71:D74 D25:D29 D31 D33:D40 D14 D12 D16:D23">
    <cfRule type="cellIs" dxfId="1" priority="2" stopIfTrue="1" operator="notEqual">
      <formula>ROUND(D12,0)</formula>
    </cfRule>
    <cfRule type="cellIs" dxfId="0" priority="3" stopIfTrue="1" operator="lessThan">
      <formula>0</formula>
    </cfRule>
  </conditionalFormatting>
  <dataValidations count="1">
    <dataValidation type="whole" operator="greaterThanOrEqual" allowBlank="1" showErrorMessage="1" errorTitle="Nedozvoljen unos" error="Dozvoljen je samo upis cijelih brojeva, većih ili jednakih nuli, ako je iznos nula (tj. nema podatka), upišite nulu" sqref="D12:D106">
      <formula1>0</formula1>
    </dataValidation>
  </dataValidations>
  <hyperlinks>
    <hyperlink ref="B1" location="Upute!B1" display="Upute"/>
    <hyperlink ref="D1" location="Promjene!A1" display="Promjene"/>
    <hyperlink ref="A1:B1" location="RefStr!A1" tooltip="Povratak na Referentnu stranicu" display="&lt;–––– Povratak na RefStr"/>
    <hyperlink ref="C1:D1" location="Kont!A286" tooltip="Kontrole obrasca Obveze" display="Kontrole ––––&gt;"/>
  </hyperlinks>
  <printOptions horizontalCentered="1"/>
  <pageMargins left="0.39370078740157483" right="0.39370078740157483" top="0.59055118110236227" bottom="0.78740157480314965" header="0.55118110236220474" footer="0.59055118110236227"/>
  <pageSetup paperSize="9" scale="87" fitToHeight="0" orientation="portrait" horizontalDpi="1200" verticalDpi="1200" r:id="rId1"/>
  <headerFooter alignWithMargins="0">
    <oddFooter>&amp;RStranica: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Obv</vt:lpstr>
      <vt:lpstr>Obv!Ispis_naslova</vt:lpstr>
      <vt:lpstr>Obv!Podrucje_ispisa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2020-07-15T09:19:04Z</dcterms:created>
  <dcterms:modified xsi:type="dcterms:W3CDTF">2020-07-15T09:19:45Z</dcterms:modified>
</cp:coreProperties>
</file>