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RRAS" sheetId="1" r:id="rId1"/>
  </sheets>
  <externalReferences>
    <externalReference r:id="rId2"/>
  </externalReferences>
  <definedNames>
    <definedName name="_xlnm.Print_Titles" localSheetId="0">PRRAS!$4:$5</definedName>
    <definedName name="_xlnm.Print_Area" localSheetId="0">PRRAS!$A$2:$F$997</definedName>
  </definedNames>
  <calcPr calcId="145621" fullCalcOnLoad="1"/>
</workbook>
</file>

<file path=xl/calcChain.xml><?xml version="1.0" encoding="utf-8"?>
<calcChain xmlns="http://schemas.openxmlformats.org/spreadsheetml/2006/main">
  <c r="A997" i="1" l="1"/>
  <c r="A996" i="1"/>
  <c r="A995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0" i="1"/>
  <c r="F809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8" i="1"/>
  <c r="F707" i="1"/>
  <c r="F706" i="1"/>
  <c r="F705" i="1"/>
  <c r="F703" i="1"/>
  <c r="F702" i="1"/>
  <c r="F701" i="1"/>
  <c r="F699" i="1"/>
  <c r="F698" i="1"/>
  <c r="F697" i="1"/>
  <c r="F696" i="1"/>
  <c r="F695" i="1"/>
  <c r="F694" i="1"/>
  <c r="F693" i="1"/>
  <c r="F692" i="1"/>
  <c r="F691" i="1"/>
  <c r="F690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E655" i="1"/>
  <c r="D655" i="1"/>
  <c r="F655" i="1" s="1"/>
  <c r="F654" i="1"/>
  <c r="F653" i="1"/>
  <c r="F652" i="1"/>
  <c r="F650" i="1"/>
  <c r="F641" i="1"/>
  <c r="F640" i="1"/>
  <c r="F637" i="1"/>
  <c r="F636" i="1"/>
  <c r="E635" i="1"/>
  <c r="D635" i="1"/>
  <c r="F635" i="1" s="1"/>
  <c r="F634" i="1"/>
  <c r="F633" i="1"/>
  <c r="F632" i="1"/>
  <c r="E632" i="1"/>
  <c r="D632" i="1"/>
  <c r="F631" i="1"/>
  <c r="F630" i="1"/>
  <c r="F629" i="1"/>
  <c r="E629" i="1"/>
  <c r="D629" i="1"/>
  <c r="D628" i="1" s="1"/>
  <c r="F628" i="1" s="1"/>
  <c r="E628" i="1"/>
  <c r="F627" i="1"/>
  <c r="F626" i="1"/>
  <c r="F625" i="1"/>
  <c r="F624" i="1"/>
  <c r="F623" i="1"/>
  <c r="F622" i="1"/>
  <c r="F621" i="1"/>
  <c r="E620" i="1"/>
  <c r="D620" i="1"/>
  <c r="F620" i="1" s="1"/>
  <c r="F619" i="1"/>
  <c r="F618" i="1"/>
  <c r="F617" i="1"/>
  <c r="F616" i="1"/>
  <c r="F615" i="1"/>
  <c r="E615" i="1"/>
  <c r="D615" i="1"/>
  <c r="F614" i="1"/>
  <c r="F613" i="1"/>
  <c r="F612" i="1"/>
  <c r="F611" i="1"/>
  <c r="F610" i="1"/>
  <c r="F609" i="1"/>
  <c r="E608" i="1"/>
  <c r="D608" i="1"/>
  <c r="F608" i="1" s="1"/>
  <c r="F607" i="1"/>
  <c r="E606" i="1"/>
  <c r="D606" i="1"/>
  <c r="F606" i="1" s="1"/>
  <c r="F605" i="1"/>
  <c r="F604" i="1"/>
  <c r="F603" i="1"/>
  <c r="F602" i="1"/>
  <c r="E602" i="1"/>
  <c r="E596" i="1" s="1"/>
  <c r="D602" i="1"/>
  <c r="F601" i="1"/>
  <c r="F600" i="1"/>
  <c r="F599" i="1"/>
  <c r="F598" i="1"/>
  <c r="E597" i="1"/>
  <c r="D597" i="1"/>
  <c r="F597" i="1" s="1"/>
  <c r="F595" i="1"/>
  <c r="F594" i="1"/>
  <c r="E593" i="1"/>
  <c r="D593" i="1"/>
  <c r="F593" i="1" s="1"/>
  <c r="F592" i="1"/>
  <c r="F591" i="1"/>
  <c r="F590" i="1"/>
  <c r="E590" i="1"/>
  <c r="D590" i="1"/>
  <c r="F589" i="1"/>
  <c r="F588" i="1"/>
  <c r="E588" i="1"/>
  <c r="D588" i="1"/>
  <c r="F587" i="1"/>
  <c r="F586" i="1"/>
  <c r="F585" i="1"/>
  <c r="E584" i="1"/>
  <c r="E583" i="1" s="1"/>
  <c r="D584" i="1"/>
  <c r="F584" i="1" s="1"/>
  <c r="F582" i="1"/>
  <c r="F581" i="1"/>
  <c r="E580" i="1"/>
  <c r="D580" i="1"/>
  <c r="F580" i="1" s="1"/>
  <c r="F579" i="1"/>
  <c r="F578" i="1"/>
  <c r="E577" i="1"/>
  <c r="D577" i="1"/>
  <c r="F577" i="1" s="1"/>
  <c r="F576" i="1"/>
  <c r="F575" i="1"/>
  <c r="F574" i="1"/>
  <c r="E574" i="1"/>
  <c r="D574" i="1"/>
  <c r="F573" i="1"/>
  <c r="F572" i="1"/>
  <c r="F571" i="1"/>
  <c r="E571" i="1"/>
  <c r="D571" i="1"/>
  <c r="D570" i="1" s="1"/>
  <c r="F570" i="1" s="1"/>
  <c r="E570" i="1"/>
  <c r="F569" i="1"/>
  <c r="F568" i="1"/>
  <c r="F567" i="1"/>
  <c r="E566" i="1"/>
  <c r="D566" i="1"/>
  <c r="F566" i="1" s="1"/>
  <c r="F565" i="1"/>
  <c r="F564" i="1"/>
  <c r="F563" i="1"/>
  <c r="F562" i="1"/>
  <c r="F561" i="1"/>
  <c r="F560" i="1"/>
  <c r="F559" i="1"/>
  <c r="F558" i="1"/>
  <c r="E558" i="1"/>
  <c r="D558" i="1"/>
  <c r="F557" i="1"/>
  <c r="F556" i="1"/>
  <c r="F555" i="1"/>
  <c r="F554" i="1"/>
  <c r="E553" i="1"/>
  <c r="D553" i="1"/>
  <c r="F553" i="1" s="1"/>
  <c r="F552" i="1"/>
  <c r="F551" i="1"/>
  <c r="F550" i="1"/>
  <c r="F549" i="1"/>
  <c r="F548" i="1"/>
  <c r="F547" i="1"/>
  <c r="F546" i="1"/>
  <c r="E546" i="1"/>
  <c r="D546" i="1"/>
  <c r="F545" i="1"/>
  <c r="F544" i="1"/>
  <c r="F543" i="1"/>
  <c r="F542" i="1"/>
  <c r="E541" i="1"/>
  <c r="D541" i="1"/>
  <c r="F541" i="1" s="1"/>
  <c r="F540" i="1"/>
  <c r="F539" i="1"/>
  <c r="F538" i="1"/>
  <c r="E538" i="1"/>
  <c r="E532" i="1" s="1"/>
  <c r="E531" i="1" s="1"/>
  <c r="D538" i="1"/>
  <c r="F537" i="1"/>
  <c r="F536" i="1"/>
  <c r="F535" i="1"/>
  <c r="F534" i="1"/>
  <c r="E533" i="1"/>
  <c r="D533" i="1"/>
  <c r="F533" i="1" s="1"/>
  <c r="F530" i="1"/>
  <c r="F529" i="1"/>
  <c r="E528" i="1"/>
  <c r="D528" i="1"/>
  <c r="F528" i="1" s="1"/>
  <c r="F527" i="1"/>
  <c r="F526" i="1"/>
  <c r="E525" i="1"/>
  <c r="D525" i="1"/>
  <c r="F525" i="1" s="1"/>
  <c r="F524" i="1"/>
  <c r="F523" i="1"/>
  <c r="F522" i="1"/>
  <c r="E522" i="1"/>
  <c r="D522" i="1"/>
  <c r="F521" i="1"/>
  <c r="F520" i="1"/>
  <c r="F519" i="1"/>
  <c r="E519" i="1"/>
  <c r="D519" i="1"/>
  <c r="D518" i="1" s="1"/>
  <c r="F518" i="1" s="1"/>
  <c r="E518" i="1"/>
  <c r="F517" i="1"/>
  <c r="F516" i="1"/>
  <c r="F515" i="1"/>
  <c r="F514" i="1"/>
  <c r="F513" i="1"/>
  <c r="F512" i="1"/>
  <c r="F511" i="1"/>
  <c r="E510" i="1"/>
  <c r="D510" i="1"/>
  <c r="F510" i="1" s="1"/>
  <c r="F509" i="1"/>
  <c r="F508" i="1"/>
  <c r="F507" i="1"/>
  <c r="F506" i="1"/>
  <c r="F505" i="1"/>
  <c r="E505" i="1"/>
  <c r="D505" i="1"/>
  <c r="F504" i="1"/>
  <c r="F503" i="1"/>
  <c r="F502" i="1"/>
  <c r="F501" i="1"/>
  <c r="F500" i="1"/>
  <c r="F499" i="1"/>
  <c r="E498" i="1"/>
  <c r="D498" i="1"/>
  <c r="F498" i="1" s="1"/>
  <c r="F497" i="1"/>
  <c r="F496" i="1"/>
  <c r="F495" i="1"/>
  <c r="F494" i="1"/>
  <c r="F493" i="1"/>
  <c r="E493" i="1"/>
  <c r="D493" i="1"/>
  <c r="F492" i="1"/>
  <c r="F491" i="1"/>
  <c r="F490" i="1"/>
  <c r="F489" i="1"/>
  <c r="F488" i="1"/>
  <c r="E488" i="1"/>
  <c r="E487" i="1" s="1"/>
  <c r="D488" i="1"/>
  <c r="D487" i="1"/>
  <c r="F487" i="1" s="1"/>
  <c r="F486" i="1"/>
  <c r="F485" i="1"/>
  <c r="F484" i="1"/>
  <c r="E484" i="1"/>
  <c r="D484" i="1"/>
  <c r="F483" i="1"/>
  <c r="F482" i="1"/>
  <c r="F481" i="1"/>
  <c r="E481" i="1"/>
  <c r="D481" i="1"/>
  <c r="F480" i="1"/>
  <c r="F479" i="1"/>
  <c r="F478" i="1"/>
  <c r="F477" i="1"/>
  <c r="F476" i="1"/>
  <c r="E476" i="1"/>
  <c r="E475" i="1" s="1"/>
  <c r="D476" i="1"/>
  <c r="D475" i="1"/>
  <c r="F475" i="1" s="1"/>
  <c r="F474" i="1"/>
  <c r="F473" i="1"/>
  <c r="F472" i="1"/>
  <c r="E472" i="1"/>
  <c r="E462" i="1" s="1"/>
  <c r="D472" i="1"/>
  <c r="F471" i="1"/>
  <c r="F470" i="1"/>
  <c r="F469" i="1"/>
  <c r="E469" i="1"/>
  <c r="D469" i="1"/>
  <c r="F468" i="1"/>
  <c r="F467" i="1"/>
  <c r="E466" i="1"/>
  <c r="D466" i="1"/>
  <c r="F466" i="1" s="1"/>
  <c r="F465" i="1"/>
  <c r="F464" i="1"/>
  <c r="E463" i="1"/>
  <c r="D463" i="1"/>
  <c r="F463" i="1" s="1"/>
  <c r="F461" i="1"/>
  <c r="F460" i="1"/>
  <c r="F459" i="1"/>
  <c r="F458" i="1"/>
  <c r="E458" i="1"/>
  <c r="D458" i="1"/>
  <c r="F457" i="1"/>
  <c r="F456" i="1"/>
  <c r="F455" i="1"/>
  <c r="F454" i="1"/>
  <c r="F453" i="1"/>
  <c r="F452" i="1"/>
  <c r="F451" i="1"/>
  <c r="E450" i="1"/>
  <c r="D450" i="1"/>
  <c r="F450" i="1" s="1"/>
  <c r="F449" i="1"/>
  <c r="F448" i="1"/>
  <c r="F447" i="1"/>
  <c r="F446" i="1"/>
  <c r="F445" i="1"/>
  <c r="E445" i="1"/>
  <c r="D445" i="1"/>
  <c r="F444" i="1"/>
  <c r="F443" i="1"/>
  <c r="F442" i="1"/>
  <c r="F441" i="1"/>
  <c r="F440" i="1"/>
  <c r="F439" i="1"/>
  <c r="E438" i="1"/>
  <c r="D438" i="1"/>
  <c r="F438" i="1" s="1"/>
  <c r="F437" i="1"/>
  <c r="F436" i="1"/>
  <c r="F435" i="1"/>
  <c r="F434" i="1"/>
  <c r="F433" i="1"/>
  <c r="E433" i="1"/>
  <c r="D433" i="1"/>
  <c r="F432" i="1"/>
  <c r="F431" i="1"/>
  <c r="E430" i="1"/>
  <c r="D430" i="1"/>
  <c r="F430" i="1" s="1"/>
  <c r="F429" i="1"/>
  <c r="F428" i="1"/>
  <c r="F427" i="1"/>
  <c r="F426" i="1"/>
  <c r="F425" i="1"/>
  <c r="E425" i="1"/>
  <c r="D425" i="1"/>
  <c r="D424" i="1" s="1"/>
  <c r="E424" i="1"/>
  <c r="E421" i="1"/>
  <c r="D421" i="1"/>
  <c r="F421" i="1" s="1"/>
  <c r="F420" i="1"/>
  <c r="E420" i="1"/>
  <c r="E647" i="1" s="1"/>
  <c r="D420" i="1"/>
  <c r="D647" i="1" s="1"/>
  <c r="F647" i="1" s="1"/>
  <c r="F419" i="1"/>
  <c r="E419" i="1"/>
  <c r="E646" i="1" s="1"/>
  <c r="D419" i="1"/>
  <c r="D646" i="1" s="1"/>
  <c r="F646" i="1" s="1"/>
  <c r="F414" i="1"/>
  <c r="F413" i="1"/>
  <c r="F412" i="1"/>
  <c r="F409" i="1"/>
  <c r="F408" i="1"/>
  <c r="F407" i="1"/>
  <c r="F406" i="1"/>
  <c r="F405" i="1"/>
  <c r="E405" i="1"/>
  <c r="D405" i="1"/>
  <c r="F404" i="1"/>
  <c r="F403" i="1"/>
  <c r="E403" i="1"/>
  <c r="D403" i="1"/>
  <c r="F402" i="1"/>
  <c r="F401" i="1"/>
  <c r="F400" i="1"/>
  <c r="E400" i="1"/>
  <c r="D400" i="1"/>
  <c r="D399" i="1" s="1"/>
  <c r="F399" i="1" s="1"/>
  <c r="E399" i="1"/>
  <c r="F398" i="1"/>
  <c r="F397" i="1"/>
  <c r="F396" i="1"/>
  <c r="F395" i="1"/>
  <c r="E394" i="1"/>
  <c r="D394" i="1"/>
  <c r="F394" i="1" s="1"/>
  <c r="F393" i="1"/>
  <c r="F392" i="1"/>
  <c r="F391" i="1"/>
  <c r="E391" i="1"/>
  <c r="D391" i="1"/>
  <c r="F390" i="1"/>
  <c r="F389" i="1"/>
  <c r="F388" i="1"/>
  <c r="F387" i="1"/>
  <c r="E386" i="1"/>
  <c r="D386" i="1"/>
  <c r="F386" i="1" s="1"/>
  <c r="F385" i="1"/>
  <c r="F384" i="1"/>
  <c r="F383" i="1"/>
  <c r="F382" i="1"/>
  <c r="E381" i="1"/>
  <c r="D381" i="1"/>
  <c r="F381" i="1" s="1"/>
  <c r="F380" i="1"/>
  <c r="F379" i="1"/>
  <c r="F378" i="1"/>
  <c r="F377" i="1"/>
  <c r="F376" i="1"/>
  <c r="F375" i="1"/>
  <c r="F374" i="1"/>
  <c r="F373" i="1"/>
  <c r="F372" i="1"/>
  <c r="E372" i="1"/>
  <c r="D372" i="1"/>
  <c r="F371" i="1"/>
  <c r="F370" i="1"/>
  <c r="F369" i="1"/>
  <c r="F368" i="1"/>
  <c r="E367" i="1"/>
  <c r="F367" i="1" s="1"/>
  <c r="D367" i="1"/>
  <c r="D366" i="1"/>
  <c r="F365" i="1"/>
  <c r="F364" i="1"/>
  <c r="F363" i="1"/>
  <c r="F362" i="1"/>
  <c r="F361" i="1"/>
  <c r="F360" i="1"/>
  <c r="F359" i="1"/>
  <c r="E359" i="1"/>
  <c r="D359" i="1"/>
  <c r="F358" i="1"/>
  <c r="F357" i="1"/>
  <c r="F356" i="1"/>
  <c r="E355" i="1"/>
  <c r="E354" i="1" s="1"/>
  <c r="D355" i="1"/>
  <c r="F355" i="1" s="1"/>
  <c r="F354" i="1"/>
  <c r="D354" i="1"/>
  <c r="D353" i="1" s="1"/>
  <c r="F352" i="1"/>
  <c r="F351" i="1"/>
  <c r="E351" i="1"/>
  <c r="D351" i="1"/>
  <c r="F350" i="1"/>
  <c r="F349" i="1"/>
  <c r="F348" i="1"/>
  <c r="E348" i="1"/>
  <c r="D348" i="1"/>
  <c r="D347" i="1" s="1"/>
  <c r="F347" i="1" s="1"/>
  <c r="E347" i="1"/>
  <c r="F346" i="1"/>
  <c r="F345" i="1"/>
  <c r="F344" i="1"/>
  <c r="F343" i="1"/>
  <c r="E342" i="1"/>
  <c r="D342" i="1"/>
  <c r="F342" i="1" s="1"/>
  <c r="F341" i="1"/>
  <c r="F340" i="1"/>
  <c r="F339" i="1"/>
  <c r="E339" i="1"/>
  <c r="D339" i="1"/>
  <c r="F338" i="1"/>
  <c r="F337" i="1"/>
  <c r="F336" i="1"/>
  <c r="F335" i="1"/>
  <c r="E334" i="1"/>
  <c r="D334" i="1"/>
  <c r="F334" i="1" s="1"/>
  <c r="F333" i="1"/>
  <c r="F332" i="1"/>
  <c r="F331" i="1"/>
  <c r="F330" i="1"/>
  <c r="E329" i="1"/>
  <c r="D329" i="1"/>
  <c r="F329" i="1" s="1"/>
  <c r="F328" i="1"/>
  <c r="F327" i="1"/>
  <c r="F326" i="1"/>
  <c r="F325" i="1"/>
  <c r="F324" i="1"/>
  <c r="F323" i="1"/>
  <c r="F322" i="1"/>
  <c r="F321" i="1"/>
  <c r="F320" i="1"/>
  <c r="E320" i="1"/>
  <c r="D320" i="1"/>
  <c r="F319" i="1"/>
  <c r="F318" i="1"/>
  <c r="F317" i="1"/>
  <c r="F316" i="1"/>
  <c r="E315" i="1"/>
  <c r="F315" i="1" s="1"/>
  <c r="D315" i="1"/>
  <c r="D314" i="1"/>
  <c r="F313" i="1"/>
  <c r="F312" i="1"/>
  <c r="F311" i="1"/>
  <c r="F310" i="1"/>
  <c r="F309" i="1"/>
  <c r="F308" i="1"/>
  <c r="F307" i="1"/>
  <c r="E307" i="1"/>
  <c r="D307" i="1"/>
  <c r="F306" i="1"/>
  <c r="F305" i="1"/>
  <c r="F304" i="1"/>
  <c r="E303" i="1"/>
  <c r="E302" i="1" s="1"/>
  <c r="D303" i="1"/>
  <c r="F303" i="1" s="1"/>
  <c r="F302" i="1"/>
  <c r="D302" i="1"/>
  <c r="F299" i="1"/>
  <c r="F298" i="1"/>
  <c r="F297" i="1"/>
  <c r="F296" i="1"/>
  <c r="F295" i="1"/>
  <c r="F291" i="1"/>
  <c r="E291" i="1"/>
  <c r="D291" i="1"/>
  <c r="F290" i="1"/>
  <c r="E290" i="1"/>
  <c r="D290" i="1"/>
  <c r="F289" i="1"/>
  <c r="F288" i="1"/>
  <c r="F286" i="1"/>
  <c r="F285" i="1"/>
  <c r="F284" i="1"/>
  <c r="F283" i="1"/>
  <c r="E283" i="1"/>
  <c r="D283" i="1"/>
  <c r="F282" i="1"/>
  <c r="F281" i="1"/>
  <c r="F280" i="1"/>
  <c r="F279" i="1"/>
  <c r="F278" i="1"/>
  <c r="F277" i="1"/>
  <c r="E277" i="1"/>
  <c r="D277" i="1"/>
  <c r="F275" i="1"/>
  <c r="F274" i="1"/>
  <c r="F273" i="1"/>
  <c r="E273" i="1"/>
  <c r="D273" i="1"/>
  <c r="F271" i="1"/>
  <c r="F270" i="1"/>
  <c r="E269" i="1"/>
  <c r="E268" i="1" s="1"/>
  <c r="F268" i="1" s="1"/>
  <c r="D269" i="1"/>
  <c r="F269" i="1" s="1"/>
  <c r="D268" i="1"/>
  <c r="F266" i="1"/>
  <c r="F265" i="1"/>
  <c r="E264" i="1"/>
  <c r="D264" i="1"/>
  <c r="F264" i="1" s="1"/>
  <c r="F262" i="1"/>
  <c r="F261" i="1"/>
  <c r="F260" i="1"/>
  <c r="F259" i="1"/>
  <c r="F258" i="1"/>
  <c r="E258" i="1"/>
  <c r="D258" i="1"/>
  <c r="D257" i="1" s="1"/>
  <c r="F257" i="1" s="1"/>
  <c r="E257" i="1"/>
  <c r="E252" i="1"/>
  <c r="D252" i="1"/>
  <c r="F251" i="1"/>
  <c r="F250" i="1"/>
  <c r="E249" i="1"/>
  <c r="D249" i="1"/>
  <c r="F249" i="1" s="1"/>
  <c r="F246" i="1"/>
  <c r="E245" i="1"/>
  <c r="D245" i="1"/>
  <c r="F245" i="1" s="1"/>
  <c r="F244" i="1"/>
  <c r="F243" i="1"/>
  <c r="F242" i="1"/>
  <c r="E242" i="1"/>
  <c r="E232" i="1" s="1"/>
  <c r="D242" i="1"/>
  <c r="F241" i="1"/>
  <c r="F240" i="1"/>
  <c r="F239" i="1"/>
  <c r="E239" i="1"/>
  <c r="D239" i="1"/>
  <c r="F238" i="1"/>
  <c r="F237" i="1"/>
  <c r="E236" i="1"/>
  <c r="D236" i="1"/>
  <c r="F236" i="1" s="1"/>
  <c r="F235" i="1"/>
  <c r="F234" i="1"/>
  <c r="E233" i="1"/>
  <c r="D233" i="1"/>
  <c r="F233" i="1" s="1"/>
  <c r="F230" i="1"/>
  <c r="F229" i="1"/>
  <c r="F228" i="1"/>
  <c r="F227" i="1"/>
  <c r="E227" i="1"/>
  <c r="D227" i="1"/>
  <c r="F226" i="1"/>
  <c r="F225" i="1"/>
  <c r="F224" i="1"/>
  <c r="E224" i="1"/>
  <c r="D224" i="1"/>
  <c r="D223" i="1" s="1"/>
  <c r="F223" i="1" s="1"/>
  <c r="E223" i="1"/>
  <c r="F222" i="1"/>
  <c r="F221" i="1"/>
  <c r="F220" i="1"/>
  <c r="F219" i="1"/>
  <c r="E218" i="1"/>
  <c r="D218" i="1"/>
  <c r="F218" i="1" s="1"/>
  <c r="F217" i="1"/>
  <c r="F216" i="1"/>
  <c r="F215" i="1"/>
  <c r="F214" i="1"/>
  <c r="F213" i="1"/>
  <c r="F212" i="1"/>
  <c r="F211" i="1"/>
  <c r="F210" i="1"/>
  <c r="E210" i="1"/>
  <c r="D210" i="1"/>
  <c r="F209" i="1"/>
  <c r="F208" i="1"/>
  <c r="F207" i="1"/>
  <c r="F206" i="1"/>
  <c r="F205" i="1"/>
  <c r="E205" i="1"/>
  <c r="E204" i="1" s="1"/>
  <c r="D205" i="1"/>
  <c r="D204" i="1"/>
  <c r="F203" i="1"/>
  <c r="F202" i="1"/>
  <c r="F201" i="1"/>
  <c r="F200" i="1"/>
  <c r="F199" i="1"/>
  <c r="F198" i="1"/>
  <c r="F197" i="1"/>
  <c r="F196" i="1"/>
  <c r="E196" i="1"/>
  <c r="D196" i="1"/>
  <c r="F195" i="1"/>
  <c r="F194" i="1"/>
  <c r="F193" i="1"/>
  <c r="F192" i="1"/>
  <c r="F191" i="1"/>
  <c r="F190" i="1"/>
  <c r="F189" i="1"/>
  <c r="F188" i="1"/>
  <c r="F187" i="1"/>
  <c r="F186" i="1"/>
  <c r="E185" i="1"/>
  <c r="D185" i="1"/>
  <c r="F185" i="1" s="1"/>
  <c r="F184" i="1"/>
  <c r="F183" i="1"/>
  <c r="F182" i="1"/>
  <c r="F181" i="1"/>
  <c r="F180" i="1"/>
  <c r="F179" i="1"/>
  <c r="F178" i="1"/>
  <c r="E177" i="1"/>
  <c r="E171" i="1" s="1"/>
  <c r="D177" i="1"/>
  <c r="F176" i="1"/>
  <c r="F175" i="1"/>
  <c r="F174" i="1"/>
  <c r="F173" i="1"/>
  <c r="E172" i="1"/>
  <c r="D172" i="1"/>
  <c r="F172" i="1" s="1"/>
  <c r="F170" i="1"/>
  <c r="F169" i="1"/>
  <c r="F168" i="1"/>
  <c r="E167" i="1"/>
  <c r="F167" i="1" s="1"/>
  <c r="D167" i="1"/>
  <c r="F166" i="1"/>
  <c r="F165" i="1"/>
  <c r="F164" i="1"/>
  <c r="F163" i="1"/>
  <c r="F162" i="1"/>
  <c r="E161" i="1"/>
  <c r="F161" i="1" s="1"/>
  <c r="D161" i="1"/>
  <c r="D160" i="1"/>
  <c r="F158" i="1"/>
  <c r="F157" i="1"/>
  <c r="F156" i="1"/>
  <c r="F155" i="1"/>
  <c r="F154" i="1"/>
  <c r="F153" i="1"/>
  <c r="F152" i="1"/>
  <c r="F151" i="1"/>
  <c r="F150" i="1"/>
  <c r="F149" i="1"/>
  <c r="E148" i="1"/>
  <c r="D148" i="1"/>
  <c r="F148" i="1" s="1"/>
  <c r="E147" i="1"/>
  <c r="F146" i="1"/>
  <c r="F145" i="1"/>
  <c r="F144" i="1"/>
  <c r="F143" i="1"/>
  <c r="F142" i="1"/>
  <c r="E142" i="1"/>
  <c r="D142" i="1"/>
  <c r="D141" i="1" s="1"/>
  <c r="F141" i="1" s="1"/>
  <c r="E141" i="1"/>
  <c r="F140" i="1"/>
  <c r="F139" i="1"/>
  <c r="F138" i="1"/>
  <c r="E138" i="1"/>
  <c r="D138" i="1"/>
  <c r="F137" i="1"/>
  <c r="F136" i="1"/>
  <c r="E135" i="1"/>
  <c r="E134" i="1" s="1"/>
  <c r="F134" i="1" s="1"/>
  <c r="D135" i="1"/>
  <c r="F135" i="1" s="1"/>
  <c r="D134" i="1"/>
  <c r="F133" i="1"/>
  <c r="F132" i="1"/>
  <c r="F131" i="1"/>
  <c r="E130" i="1"/>
  <c r="D130" i="1"/>
  <c r="F130" i="1" s="1"/>
  <c r="F129" i="1"/>
  <c r="F128" i="1"/>
  <c r="F127" i="1"/>
  <c r="F126" i="1"/>
  <c r="F125" i="1"/>
  <c r="F124" i="1"/>
  <c r="F123" i="1"/>
  <c r="F122" i="1"/>
  <c r="E122" i="1"/>
  <c r="D122" i="1"/>
  <c r="F121" i="1"/>
  <c r="F120" i="1"/>
  <c r="F119" i="1"/>
  <c r="F118" i="1"/>
  <c r="F117" i="1"/>
  <c r="E117" i="1"/>
  <c r="E116" i="1" s="1"/>
  <c r="D117" i="1"/>
  <c r="D116" i="1"/>
  <c r="F115" i="1"/>
  <c r="F114" i="1"/>
  <c r="F113" i="1"/>
  <c r="F112" i="1"/>
  <c r="F111" i="1"/>
  <c r="F110" i="1"/>
  <c r="F109" i="1"/>
  <c r="E109" i="1"/>
  <c r="D109" i="1"/>
  <c r="F108" i="1"/>
  <c r="F107" i="1"/>
  <c r="F106" i="1"/>
  <c r="F105" i="1"/>
  <c r="F104" i="1"/>
  <c r="F103" i="1"/>
  <c r="F102" i="1"/>
  <c r="E101" i="1"/>
  <c r="D101" i="1"/>
  <c r="F101" i="1" s="1"/>
  <c r="F100" i="1"/>
  <c r="F99" i="1"/>
  <c r="F98" i="1"/>
  <c r="F97" i="1"/>
  <c r="F96" i="1"/>
  <c r="F95" i="1"/>
  <c r="E94" i="1"/>
  <c r="D94" i="1"/>
  <c r="F94" i="1" s="1"/>
  <c r="F93" i="1"/>
  <c r="F92" i="1"/>
  <c r="F91" i="1"/>
  <c r="F90" i="1"/>
  <c r="F89" i="1"/>
  <c r="F88" i="1"/>
  <c r="F87" i="1"/>
  <c r="F86" i="1"/>
  <c r="E86" i="1"/>
  <c r="D86" i="1"/>
  <c r="D85" i="1" s="1"/>
  <c r="F85" i="1" s="1"/>
  <c r="E85" i="1"/>
  <c r="F84" i="1"/>
  <c r="F83" i="1"/>
  <c r="F82" i="1"/>
  <c r="F81" i="1"/>
  <c r="E80" i="1"/>
  <c r="D80" i="1"/>
  <c r="F80" i="1" s="1"/>
  <c r="F79" i="1"/>
  <c r="F78" i="1"/>
  <c r="F77" i="1"/>
  <c r="E77" i="1"/>
  <c r="D77" i="1"/>
  <c r="F76" i="1"/>
  <c r="F75" i="1"/>
  <c r="F74" i="1"/>
  <c r="E74" i="1"/>
  <c r="D74" i="1"/>
  <c r="F73" i="1"/>
  <c r="F72" i="1"/>
  <c r="E71" i="1"/>
  <c r="D71" i="1"/>
  <c r="F71" i="1" s="1"/>
  <c r="F70" i="1"/>
  <c r="F69" i="1"/>
  <c r="E68" i="1"/>
  <c r="D68" i="1"/>
  <c r="F68" i="1" s="1"/>
  <c r="F67" i="1"/>
  <c r="F66" i="1"/>
  <c r="F65" i="1"/>
  <c r="E65" i="1"/>
  <c r="D65" i="1"/>
  <c r="F64" i="1"/>
  <c r="F63" i="1"/>
  <c r="F62" i="1"/>
  <c r="F61" i="1"/>
  <c r="E60" i="1"/>
  <c r="D60" i="1"/>
  <c r="F60" i="1" s="1"/>
  <c r="F59" i="1"/>
  <c r="F58" i="1"/>
  <c r="F57" i="1"/>
  <c r="E57" i="1"/>
  <c r="E56" i="1" s="1"/>
  <c r="D57" i="1"/>
  <c r="D56" i="1"/>
  <c r="F56" i="1" s="1"/>
  <c r="F55" i="1"/>
  <c r="F54" i="1"/>
  <c r="F53" i="1"/>
  <c r="F52" i="1"/>
  <c r="E51" i="1"/>
  <c r="E50" i="1" s="1"/>
  <c r="D51" i="1"/>
  <c r="F51" i="1" s="1"/>
  <c r="F50" i="1"/>
  <c r="D50" i="1"/>
  <c r="F49" i="1"/>
  <c r="F48" i="1"/>
  <c r="F47" i="1"/>
  <c r="E46" i="1"/>
  <c r="D46" i="1"/>
  <c r="F46" i="1" s="1"/>
  <c r="F45" i="1"/>
  <c r="F44" i="1"/>
  <c r="F43" i="1"/>
  <c r="E43" i="1"/>
  <c r="D43" i="1"/>
  <c r="F42" i="1"/>
  <c r="F41" i="1"/>
  <c r="F40" i="1"/>
  <c r="F39" i="1"/>
  <c r="F38" i="1"/>
  <c r="F37" i="1"/>
  <c r="F36" i="1"/>
  <c r="E35" i="1"/>
  <c r="D35" i="1"/>
  <c r="F35" i="1" s="1"/>
  <c r="F34" i="1"/>
  <c r="F33" i="1"/>
  <c r="F32" i="1"/>
  <c r="F31" i="1"/>
  <c r="F30" i="1"/>
  <c r="E29" i="1"/>
  <c r="D29" i="1"/>
  <c r="F29" i="1" s="1"/>
  <c r="F28" i="1"/>
  <c r="F27" i="1"/>
  <c r="F26" i="1"/>
  <c r="F25" i="1"/>
  <c r="F24" i="1"/>
  <c r="E23" i="1"/>
  <c r="D23" i="1"/>
  <c r="F23" i="1" s="1"/>
  <c r="F22" i="1"/>
  <c r="F21" i="1"/>
  <c r="F20" i="1"/>
  <c r="F19" i="1"/>
  <c r="F18" i="1"/>
  <c r="F17" i="1"/>
  <c r="F16" i="1"/>
  <c r="F15" i="1"/>
  <c r="F14" i="1"/>
  <c r="E14" i="1"/>
  <c r="D14" i="1"/>
  <c r="D13" i="1" s="1"/>
  <c r="E13" i="1"/>
  <c r="E12" i="1" s="1"/>
  <c r="B7" i="1"/>
  <c r="B6" i="1"/>
  <c r="B5" i="1"/>
  <c r="E4" i="1"/>
  <c r="B4" i="1"/>
  <c r="A3" i="1"/>
  <c r="F116" i="1" l="1"/>
  <c r="F204" i="1"/>
  <c r="D301" i="1"/>
  <c r="D411" i="1" s="1"/>
  <c r="E423" i="1"/>
  <c r="E638" i="1" s="1"/>
  <c r="F424" i="1"/>
  <c r="F13" i="1"/>
  <c r="E353" i="1"/>
  <c r="F353" i="1"/>
  <c r="D147" i="1"/>
  <c r="F147" i="1" s="1"/>
  <c r="E160" i="1"/>
  <c r="E159" i="1" s="1"/>
  <c r="E292" i="1" s="1"/>
  <c r="D171" i="1"/>
  <c r="F171" i="1" s="1"/>
  <c r="F177" i="1"/>
  <c r="D232" i="1"/>
  <c r="F232" i="1" s="1"/>
  <c r="E314" i="1"/>
  <c r="E301" i="1" s="1"/>
  <c r="E366" i="1"/>
  <c r="F366" i="1" s="1"/>
  <c r="D462" i="1"/>
  <c r="F462" i="1" s="1"/>
  <c r="D532" i="1"/>
  <c r="D596" i="1"/>
  <c r="F596" i="1" s="1"/>
  <c r="D583" i="1"/>
  <c r="F583" i="1" s="1"/>
  <c r="F411" i="1" l="1"/>
  <c r="E410" i="1"/>
  <c r="E415" i="1"/>
  <c r="E294" i="1"/>
  <c r="E416" i="1"/>
  <c r="E411" i="1"/>
  <c r="D423" i="1"/>
  <c r="D531" i="1"/>
  <c r="F532" i="1"/>
  <c r="D159" i="1"/>
  <c r="F160" i="1"/>
  <c r="F314" i="1"/>
  <c r="D12" i="1"/>
  <c r="D410" i="1"/>
  <c r="F410" i="1" s="1"/>
  <c r="F301" i="1"/>
  <c r="E639" i="1"/>
  <c r="E293" i="1"/>
  <c r="F12" i="1" l="1"/>
  <c r="D415" i="1"/>
  <c r="E643" i="1"/>
  <c r="E418" i="1"/>
  <c r="D639" i="1"/>
  <c r="F639" i="1" s="1"/>
  <c r="F531" i="1"/>
  <c r="F423" i="1"/>
  <c r="D638" i="1"/>
  <c r="F638" i="1" s="1"/>
  <c r="E642" i="1"/>
  <c r="E644" i="1" s="1"/>
  <c r="E417" i="1"/>
  <c r="D292" i="1"/>
  <c r="F159" i="1"/>
  <c r="D416" i="1" l="1"/>
  <c r="D294" i="1"/>
  <c r="F294" i="1" s="1"/>
  <c r="F292" i="1"/>
  <c r="E645" i="1"/>
  <c r="E649" i="1" s="1"/>
  <c r="D642" i="1"/>
  <c r="D417" i="1"/>
  <c r="F417" i="1" s="1"/>
  <c r="F415" i="1"/>
  <c r="E648" i="1"/>
  <c r="D293" i="1"/>
  <c r="F293" i="1" s="1"/>
  <c r="D644" i="1" l="1"/>
  <c r="F642" i="1"/>
  <c r="D643" i="1"/>
  <c r="D418" i="1"/>
  <c r="F418" i="1" s="1"/>
  <c r="F416" i="1"/>
  <c r="F644" i="1" l="1"/>
  <c r="D645" i="1"/>
  <c r="F643" i="1"/>
  <c r="D649" i="1" l="1"/>
  <c r="F649" i="1" s="1"/>
  <c r="F645" i="1"/>
  <c r="D648" i="1"/>
  <c r="F648" i="1" s="1"/>
</calcChain>
</file>

<file path=xl/sharedStrings.xml><?xml version="1.0" encoding="utf-8"?>
<sst xmlns="http://schemas.openxmlformats.org/spreadsheetml/2006/main" count="1179" uniqueCount="1103">
  <si>
    <t>&lt;–––– Povratak na RefStr</t>
  </si>
  <si>
    <t>Kontrole obrasca PR-RAS ––––&gt;</t>
  </si>
  <si>
    <t>IZVJEŠTAJ O PRIHODIMA I RASHODIMA, PRIMICIMA I IZDACIMA</t>
  </si>
  <si>
    <t>Obrazac PR-RAS
VP 151</t>
  </si>
  <si>
    <t>Obveznik:</t>
  </si>
  <si>
    <t>Kontrolni broj obrasca</t>
  </si>
  <si>
    <t>iznosi u kunama, bez lipa</t>
  </si>
  <si>
    <t>Račun iz rač. plana</t>
  </si>
  <si>
    <t>Naziv stavke</t>
  </si>
  <si>
    <t>AOP</t>
  </si>
  <si>
    <t>Ostvareno u izvještajnom razdoblju preth. godine</t>
  </si>
  <si>
    <t>Ostvareno u izvještajnom razdoblju 
tekuće godine</t>
  </si>
  <si>
    <t>Indeks
(5/4)</t>
  </si>
  <si>
    <t>Prihodi i rashodi poslovanja</t>
  </si>
  <si>
    <t xml:space="preserve">PRIHODI POSLOVANJA (AOP 002+039+045+074+105+123+130+136) </t>
  </si>
  <si>
    <t>Prihodi od poreza (AOP 003+012+018+024+032+035)</t>
  </si>
  <si>
    <t>Porez i prirez na dohodak (AOP 004 do 009 - 010 - 011)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</si>
  <si>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</si>
  <si>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</si>
  <si>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</si>
  <si>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</si>
  <si>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</si>
  <si>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 xml:space="preserve">Porez i prirez na dohodak utvrđen u postupku nadzora za prethodne godine </t>
  </si>
  <si>
    <t>Povrat poreza i prireza na dohodak po godišnjoj prijavi</t>
  </si>
  <si>
    <t>Povrat više ostvarenog poreza na dohodak za decentralizirane funkcije</t>
  </si>
  <si>
    <t>Porez na dobit (AOP 013 do 016 - 017)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</si>
  <si>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</si>
  <si>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</si>
  <si>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</si>
  <si>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</si>
  <si>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Povrat poreza na dobit po godišnjoj prijavi</t>
  </si>
  <si>
    <t>Porezi na imovinu (AOP 019 do 023)</t>
  </si>
  <si>
    <t>Stalni porezi na nepokretnu imovinu</t>
  </si>
  <si>
    <t>Porez na nasljedstva i darove</t>
  </si>
  <si>
    <t>Porez na kapitalne i financijske transakcije</t>
  </si>
  <si>
    <t>Povremeni porezi na imovinu</t>
  </si>
  <si>
    <t>Ostali stalni porezi na imovinu</t>
  </si>
  <si>
    <t xml:space="preserve">Porezi na robu i usluge (AOP 025 do 031) </t>
  </si>
  <si>
    <t>Porez na dodanu vrijednost</t>
  </si>
  <si>
    <t>Porez na promet</t>
  </si>
  <si>
    <t xml:space="preserve">Posebni porezi i trošarine 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</si>
  <si>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</si>
  <si>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</si>
  <si>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</si>
  <si>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</si>
  <si>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 (AOP 033+034)</t>
  </si>
  <si>
    <t>Carine i carinske pristojbe</t>
  </si>
  <si>
    <t>Ostali porezi na međunarodnu trgovinu i transakcije</t>
  </si>
  <si>
    <t>Ostali prihodi od poreza (AOP 036 do 038)</t>
  </si>
  <si>
    <t>Ostali prihodi od poreza koje plaćaju pravne osobe</t>
  </si>
  <si>
    <t>Ostali prihodi od poreza koje plaćaju fizičke osobe</t>
  </si>
  <si>
    <t>Ostali neraspoređeni prihodi od poreza</t>
  </si>
  <si>
    <t>Doprinosi (AOP 040+043+044)</t>
  </si>
  <si>
    <t xml:space="preserve">Doprinosi za zdravstveno osiguranje (AOP 041+042) </t>
  </si>
  <si>
    <t xml:space="preserve">Doprinosi za obvezno zdravstveno osiguranje </t>
  </si>
  <si>
    <t>Doprinosi za obvezno zdravstveno osiguranje za slučaj ozljede na radu</t>
  </si>
  <si>
    <t>Doprinosi za mirovinsko osiguranje</t>
  </si>
  <si>
    <t>Doprinosi za zapošljavanje</t>
  </si>
  <si>
    <t>Pomoći iz inozemstva i od subjekata unutar općeg proračuna 
(AOP 046+049+054+057+060+063+066+069)</t>
  </si>
  <si>
    <t>Pomoći od inozemnih vlada (AOP 047+048)</t>
  </si>
  <si>
    <t>Tekuće pomoći od inozemnih vlada</t>
  </si>
  <si>
    <t>Kapitalne pomoći od inozemnih vlada</t>
  </si>
  <si>
    <t>Pomoći od međunarodnih organizacija te institucija i tijela EU (AOP 050 do 053)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</si>
  <si>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</si>
  <si>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</si>
  <si>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</si>
  <si>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</si>
  <si>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>Pomoći proračunu iz drugih proračuna (AOP 055+056)</t>
  </si>
  <si>
    <t xml:space="preserve">Tekuće pomoći proračunu iz drugih proračuna </t>
  </si>
  <si>
    <t xml:space="preserve">Kapitalne pomoći proračunu iz drugih proračuna </t>
  </si>
  <si>
    <t>Pomoći od izvanproračunskih korisnika (AOP 058+059)</t>
  </si>
  <si>
    <t>Tekuće pomoći od izvanproračunskih korisnika</t>
  </si>
  <si>
    <t xml:space="preserve">Kapitalne pomoći od izvanproračunskih korisnika </t>
  </si>
  <si>
    <t>Pomoći izravnanja za decentralizirane funkcije (AOP 061+062)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</si>
  <si>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</si>
  <si>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</si>
  <si>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</si>
  <si>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 (AOP 064+065)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</si>
  <si>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</si>
  <si>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</si>
  <si>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</si>
  <si>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</si>
  <si>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</si>
  <si>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temeljem prijenosa  EU sredstava (AOP 067+068)</t>
  </si>
  <si>
    <t>6381</t>
  </si>
  <si>
    <r>
      <t xml:space="preserve">Tekuće pomoći </t>
    </r>
    <r>
      <rPr>
        <sz val="9"/>
        <rFont val="Arial"/>
        <family val="2"/>
        <charset val="238"/>
      </rPr>
      <t>temeljem prijenosa  EU sredstava</t>
    </r>
  </si>
  <si>
    <t>6382</t>
  </si>
  <si>
    <t>Kapitalne pomoći temeljem prijenosa  EU sredstava</t>
  </si>
  <si>
    <t>639</t>
  </si>
  <si>
    <t>Prijenosi između proračunskih korisnika istog proračuna (AOP 070 do 073)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</si>
  <si>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</si>
  <si>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</si>
  <si>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</si>
  <si>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</si>
  <si>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 (AOP 075+083+090+098)</t>
  </si>
  <si>
    <t xml:space="preserve">Prihodi od financijske imovine (AOP 076 do 082)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</si>
  <si>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</si>
  <si>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</si>
  <si>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</si>
  <si>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</si>
  <si>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</si>
  <si>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</si>
  <si>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</si>
  <si>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nefinancijske imovine (AOP 084 do 089)</t>
  </si>
  <si>
    <t>Naknade za koncesije</t>
  </si>
  <si>
    <t>Prihodi od zakupa i iznajmljivanja imovine</t>
  </si>
  <si>
    <t>Naknada za korištenje nefinancijske imovine</t>
  </si>
  <si>
    <t>Naknade za ceste</t>
  </si>
  <si>
    <t>6425</t>
  </si>
  <si>
    <t>Prihodi od prodaje kratkotrajne nefinancijske imovine</t>
  </si>
  <si>
    <t>Ostali prihodi od nefinancijske imovine</t>
  </si>
  <si>
    <t>Prihodi od kamata na dane zajmove (AOP 091 do 097)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</si>
  <si>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</si>
  <si>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</si>
  <si>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</si>
  <si>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</si>
  <si>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</si>
  <si>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</si>
  <si>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</si>
  <si>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</si>
  <si>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>Prihodi od kamata na dane zajmove po protestiranim jamstvima (AOP 099 do 104)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</si>
  <si>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</si>
  <si>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</si>
  <si>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</si>
  <si>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</si>
  <si>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</si>
  <si>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</si>
  <si>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</si>
  <si>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</si>
  <si>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</si>
  <si>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</si>
  <si>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</si>
  <si>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</si>
  <si>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Prihodi od upravnih i administrativnih pristojbi, pristojbi po posebnim propisima i naknada (AOP 106+111+119)</t>
  </si>
  <si>
    <t>Upravne i administrativne pristojbe (AOP 107 do 110)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</si>
  <si>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</si>
  <si>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</si>
  <si>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</si>
  <si>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</si>
  <si>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po posebnim propisima (AOP 112 do 118)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</si>
  <si>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</si>
  <si>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</si>
  <si>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</si>
  <si>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</si>
  <si>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</si>
  <si>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</si>
  <si>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6528</t>
  </si>
  <si>
    <t>Prihodi od novčane naknade poslodavca zbog nezapošljavanja osoba s invaliditetom</t>
  </si>
  <si>
    <t>Komunalni doprinosi i naknade (AOP 120 do 122)</t>
  </si>
  <si>
    <t>Komunalni doprinosi</t>
  </si>
  <si>
    <t>Komunalne naknade</t>
  </si>
  <si>
    <t>Naknade za priključak</t>
  </si>
  <si>
    <r>
      <t xml:space="preserve">Prihodi od prodaje proizvoda i robe te pruženih usluga i prihodi od donacija </t>
    </r>
    <r>
      <rPr>
        <sz val="8"/>
        <rFont val="Arial"/>
        <family val="2"/>
        <charset val="238"/>
      </rPr>
      <t>(AOP 124+127)</t>
    </r>
  </si>
  <si>
    <t>Prihodi od prodaje proizvoda i robe te pruženih usluga (AOP 125+126)</t>
  </si>
  <si>
    <t>Prihodi od prodaje proizvoda i robe</t>
  </si>
  <si>
    <t>Prihodi od pruženih usluga</t>
  </si>
  <si>
    <t>Donacije od pravnih i fizičkih osoba izvan općeg proračuna (AOP 128+129)</t>
  </si>
  <si>
    <t>Tekuće donacije</t>
  </si>
  <si>
    <t>Kapitalne donacije</t>
  </si>
  <si>
    <t>Prihodi iz nadležnog proračuna i od HZZO-a na temelju ugovornih obveza (AOP 131+135)</t>
  </si>
  <si>
    <t>Prihodi iz nadležnog proračuna za financiranje redovne djelatnosti proračunskih korisnika (AOP 132 do 134)</t>
  </si>
  <si>
    <t>Prihodi iz  nadležnog proračuna za financiranje rashoda poslovanja</t>
  </si>
  <si>
    <t>Prihodi iz nadležnog proračuna za financiranje rashoda za nabavu nefinancijske imovine</t>
  </si>
  <si>
    <t>6714</t>
  </si>
  <si>
    <t>Prihodi od nadležnog proračuna za financiranje izdataka za financijsku imovinu i  otplatu zajmova</t>
  </si>
  <si>
    <t>673</t>
  </si>
  <si>
    <t>Prihodi od HZZO-a na temelju ugovornih obveza</t>
  </si>
  <si>
    <t>Kazne, upravne mjere i ostali prihodi (AOP 137+147)</t>
  </si>
  <si>
    <t>Kazne i upravne mjere (AOP 138 do 146)</t>
  </si>
  <si>
    <t>Kazne za carinske prekršaje</t>
  </si>
  <si>
    <t>Kazne za devizne prekršaje</t>
  </si>
  <si>
    <t>Kazne za porezne prekršaje</t>
  </si>
  <si>
    <t>Kazne za prekršaje trgovačkih društava - privredne prijestupe</t>
  </si>
  <si>
    <r>
      <t>Kazne za prometne i ostale prekršaje</t>
    </r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u nadležnosti MUP-a</t>
    </r>
  </si>
  <si>
    <t>Kazne i druge mjere u kaznenom postupku</t>
  </si>
  <si>
    <t>Kazne za prekršaje na kulturnim dobrima</t>
  </si>
  <si>
    <t>Upravne mjere</t>
  </si>
  <si>
    <t>Ostale kazne</t>
  </si>
  <si>
    <t>Ostali prihodi</t>
  </si>
  <si>
    <t xml:space="preserve">RASHODI POSLOVANJA (AOP 149+160+193+212+221+246+257) </t>
  </si>
  <si>
    <t>Rashodi za zaposlene (AOP 150+155+156)</t>
  </si>
  <si>
    <t xml:space="preserve">Plaće (bruto) (AOP 151 do 154) 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</si>
  <si>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</si>
  <si>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</si>
  <si>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</si>
  <si>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</si>
  <si>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</si>
  <si>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na plaće (AOP 157 do 159)</t>
  </si>
  <si>
    <t>Doprinosi za obvezno zdravstveno osiguranje</t>
  </si>
  <si>
    <t>Doprinosi za obvezno osiguranje u slučaju nezaposlenosti</t>
  </si>
  <si>
    <t>Materijalni rashodi (AOP 161+166+174+184+185)</t>
  </si>
  <si>
    <t>Naknade troškova zaposlenima (AOP 162 do 165)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</si>
  <si>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</si>
  <si>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</si>
  <si>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</si>
  <si>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</si>
  <si>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 (AOP 167 do 173)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</si>
  <si>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</si>
  <si>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</si>
  <si>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</si>
  <si>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</si>
  <si>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</si>
  <si>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</si>
  <si>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</si>
  <si>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Rashodi za usluge (AOP 175 do 183)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</si>
  <si>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</si>
  <si>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</si>
  <si>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</si>
  <si>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</si>
  <si>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</si>
  <si>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</si>
  <si>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</si>
  <si>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</si>
  <si>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</si>
  <si>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</si>
  <si>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 (AOP 186 do 192)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</si>
  <si>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</si>
  <si>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</si>
  <si>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</si>
  <si>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</si>
  <si>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</si>
  <si>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3296</t>
  </si>
  <si>
    <t>Troškovi sudskih postupaka</t>
  </si>
  <si>
    <t xml:space="preserve">Ostali nespomenuti rashodi poslovanja </t>
  </si>
  <si>
    <t xml:space="preserve">Financijski rashodi (AOP 194+199+207) </t>
  </si>
  <si>
    <t>Kamate za izdane vrijednosne papire (AOP 195 do 198)</t>
  </si>
  <si>
    <t>Kamate za izdane trezorske zapise</t>
  </si>
  <si>
    <t>Kamate za izdane mjenice</t>
  </si>
  <si>
    <t>Kamate za izdane obveznice</t>
  </si>
  <si>
    <t>Kamate za ostale vrijednosne papire</t>
  </si>
  <si>
    <t>Kamate za primljene kredite i zajmove (AOP 200 do 206)</t>
  </si>
  <si>
    <t>Kamate za primljene kredite i zajmove od međunarodnih organizacija, institucija i tijela EU te inozemnih vlada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</si>
  <si>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</si>
  <si>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</si>
  <si>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Kamate za odobrene, a nerealizirane kredite i zajmove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</si>
  <si>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</si>
  <si>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</si>
  <si>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</si>
  <si>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Ostali financijski rashodi (AOP 208 do 211)</t>
  </si>
  <si>
    <t>Bankarske usluge i usluge platnog prometa</t>
  </si>
  <si>
    <t>Negativne tečajne razlike i razlike zbog primjene valutne klauzule</t>
  </si>
  <si>
    <t xml:space="preserve">Zatezne kamate </t>
  </si>
  <si>
    <t>Ostali nespomenuti financijski rashodi</t>
  </si>
  <si>
    <t>Subvencije (AOP 213+216+220)</t>
  </si>
  <si>
    <t>Subvencije trgovačkim društvima u javnom sektoru (AOP 214+215)</t>
  </si>
  <si>
    <t>Subvencije kreditnim i ostalim financijskim institucijama u javnom sektoru</t>
  </si>
  <si>
    <t>Subvencije trgovačkim društvima u javnom sektoru</t>
  </si>
  <si>
    <t>Subvencije trgovačkim društvima, zadrugama, poljoprivrednicima i obrtnicima izvan javnog sektora (AOP 217 do 219)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</si>
  <si>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</si>
  <si>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</si>
  <si>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</si>
  <si>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353</t>
  </si>
  <si>
    <t xml:space="preserve">Subvencije trgovačkim društvima, zadrugama, poljoprivrednicima i obrtnicima iz EU sredstava </t>
  </si>
  <si>
    <t>Pomoći dane u inozemstvo i unutar općeg proračuna (AOP 222+225+228+231+234+238+241)</t>
  </si>
  <si>
    <t>Pomoći inozemnim vladama (AOP 223+224)</t>
  </si>
  <si>
    <t>Tekuće pomoći inozemnim vladama</t>
  </si>
  <si>
    <t>Kapitalne pomoći inozemnim vladama</t>
  </si>
  <si>
    <t>Pomoći međunarodnim organizacijama te institucijama i tijelima EU (AOP 226+227)</t>
  </si>
  <si>
    <t>Tekuće pomoći međunarodnim organizacijama te institucijama i tijelima EU</t>
  </si>
  <si>
    <t>Kapitalne pomoći međunarodnim organizacijama te institucijama i tijelima EU</t>
  </si>
  <si>
    <t>Pomoći unutar općeg proračuna (AOP 229+230)</t>
  </si>
  <si>
    <t>Tekuće pomoći unutar općeg proračuna</t>
  </si>
  <si>
    <t xml:space="preserve">Kapitalne pomoći unutar općeg proračuna </t>
  </si>
  <si>
    <t>366</t>
  </si>
  <si>
    <t>Pomoći proračunskim korisnicima drugih proračuna (AOP232+233)</t>
  </si>
  <si>
    <t>3661</t>
  </si>
  <si>
    <t>Tekuće pomoći proračunskim korisnicima drugih proračuna</t>
  </si>
  <si>
    <t>3662</t>
  </si>
  <si>
    <t>Kapitalne pomoći proračunskim korisnicima drugih proračuna</t>
  </si>
  <si>
    <t>367</t>
  </si>
  <si>
    <t>Prijenosi proračunskim korisnicima iz nadležnog proračuna za financiranje redovne djelatnosti (AOP 235 do 237)</t>
  </si>
  <si>
    <t>Prijenosi proračunskim korisnicima iz nadležnog proračuna za financiranje rashoda poslovanja</t>
  </si>
  <si>
    <t>Prijenosi proračunskim korisnicima iz nadležnog proračuna za nabavu nefinancijske imovine</t>
  </si>
  <si>
    <t>Prijenosi proračunskim korisnicima iz nadležnog proračuna za financijsku imovinu i otplatu zajmova</t>
  </si>
  <si>
    <t>368</t>
  </si>
  <si>
    <t>Pomoći temeljem prijenosa EU sredstava (AOP239+240)</t>
  </si>
  <si>
    <t>3681</t>
  </si>
  <si>
    <t>Tekuće pomoći temeljem prijenosa EU sredstava</t>
  </si>
  <si>
    <t>3682</t>
  </si>
  <si>
    <t>Kapitalne pomoći temeljem prijenosa EU sredstava</t>
  </si>
  <si>
    <t>369</t>
  </si>
  <si>
    <t>Prijenosi između proračunskih korisnika istog proračuna (AOP 242 do 245)</t>
  </si>
  <si>
    <t>3691</t>
  </si>
  <si>
    <t>3692</t>
  </si>
  <si>
    <t>3693</t>
  </si>
  <si>
    <t>3694</t>
  </si>
  <si>
    <r>
      <t xml:space="preserve">Naknade građanima i kućanstvima na temelju osiguranja i druge naknade </t>
    </r>
    <r>
      <rPr>
        <sz val="8"/>
        <rFont val="Arial"/>
        <family val="2"/>
        <charset val="238"/>
      </rPr>
      <t>(AOP 247+253)</t>
    </r>
  </si>
  <si>
    <t>Naknade građanima i kućanstvima na temelju osiguranja (AOP 248 do 252)</t>
  </si>
  <si>
    <t>Naknade građanima i kućanstvima u novcu - neposredno ili putem ustanova izvan javnog sektora</t>
  </si>
  <si>
    <t>Naknade građanima i kućanstvima u naravi - neposredno ili putem ustanova izvan javnog sektora</t>
  </si>
  <si>
    <t>3713</t>
  </si>
  <si>
    <t>Naknade građanima i kućanstvima u novcu - putem ustanova u javnom sektoru</t>
  </si>
  <si>
    <t>3714</t>
  </si>
  <si>
    <t>Naknade građanima i kućanstvima u naravi - putem ustanova u javnom sektoru</t>
  </si>
  <si>
    <t>3715</t>
  </si>
  <si>
    <t>Naknade građanima i kućanstvima na temelju osiguranja iz EU sredstava</t>
  </si>
  <si>
    <t xml:space="preserve">Ostale naknade građanima i kućanstvima iz proračuna (AOP 254 do 256) </t>
  </si>
  <si>
    <t xml:space="preserve">Naknade građanima i kućanstvima u novcu </t>
  </si>
  <si>
    <t>Naknade građanima i kućanstvima u naravi</t>
  </si>
  <si>
    <t>3723</t>
  </si>
  <si>
    <t>Naknade građanima i kućanstvima iz EU sredstava</t>
  </si>
  <si>
    <t>Ostali rashodi (AOP 258+262+266+272)</t>
  </si>
  <si>
    <t xml:space="preserve">Tekuće donacije (AOP 259 do 261) </t>
  </si>
  <si>
    <t>Tekuće donacije u novcu</t>
  </si>
  <si>
    <t>Tekuće donacije u naravi</t>
  </si>
  <si>
    <t>3813</t>
  </si>
  <si>
    <t>Tekuće donacije iz EU sredstava</t>
  </si>
  <si>
    <t xml:space="preserve">Kapitalne donacije (AOP 263 do 265) </t>
  </si>
  <si>
    <t>Kapitalne donacije neprofitnim organizacijama</t>
  </si>
  <si>
    <t>Kapitalne donacije građanima i kućanstvima</t>
  </si>
  <si>
    <t>3823</t>
  </si>
  <si>
    <t>Kapitalne donacije iz EU sredstava</t>
  </si>
  <si>
    <t>Kazne, penali i naknade štete (AOP 267 do 271)</t>
  </si>
  <si>
    <t>Naknade šteta pravnim i fizičkim osobama</t>
  </si>
  <si>
    <t>Penali, ležarine i drugo</t>
  </si>
  <si>
    <t xml:space="preserve">Naknade šteta zaposlenicima </t>
  </si>
  <si>
    <t>Ugovorene kazne i ostale naknade šteta</t>
  </si>
  <si>
    <t>3835</t>
  </si>
  <si>
    <t>Kapitalne pomoći (AOP 273 do 276)</t>
  </si>
  <si>
    <t>Kapitalne pomoći kreditnim i ostalim financijskim institucijama te trgovačkim društvima u javnom sektoru</t>
  </si>
  <si>
    <t>Kapitalne pomoći kreditnim i ostalim financijskim institucijama te trgovačkim društvima izvan javnog sektora</t>
  </si>
  <si>
    <t>Kapitalne pomoći poljoprivrednicima i obrtnicima</t>
  </si>
  <si>
    <t>3864</t>
  </si>
  <si>
    <t xml:space="preserve">Kapitalne pomoći iz EU sredstava </t>
  </si>
  <si>
    <t xml:space="preserve"> </t>
  </si>
  <si>
    <t>Stanje zaliha proizvodnje i gotovih proizvoda na početku razdoblja</t>
  </si>
  <si>
    <t xml:space="preserve">Stanje zaliha proizvodnje i gotovih proizvoda na kraju razdoblja </t>
  </si>
  <si>
    <t>Povećanje zaliha proizvodnje i gotovih proizvoda (AOP 278-277)</t>
  </si>
  <si>
    <t xml:space="preserve">Smanjenje zaliha proizvodnje i gotovih proizvoda (AOP 277-278) </t>
  </si>
  <si>
    <t>Ukupni rashodi poslovanja (AOP 148-279+280)</t>
  </si>
  <si>
    <t xml:space="preserve">VIŠAK PRIHODA POSLOVANJA (AOP 001-281) </t>
  </si>
  <si>
    <t>MANJAK PRIHODA POSLOVANJA (AOP 281-001)</t>
  </si>
  <si>
    <t>Višak prihoda poslovanja - preneseni</t>
  </si>
  <si>
    <t>Manjak prihoda poslovanja - preneseni</t>
  </si>
  <si>
    <t>Obračunati prihodi poslovanja - nenaplaćeni</t>
  </si>
  <si>
    <t>Obračunati prihodi od prodaje proizvoda i robe i pruženih usluga - nenaplaćeni</t>
  </si>
  <si>
    <t>9673</t>
  </si>
  <si>
    <t>Obračunati prihodi od HZZO-a na temelju ugovornih obveza</t>
  </si>
  <si>
    <t>Prihodi i rashodi od nefinancijske imovine</t>
  </si>
  <si>
    <t>Prihodi od prodaje nefinancijske imovine (AOP 290+302+335+339)</t>
  </si>
  <si>
    <t>Prihodi od prodaje neproizvedene dugotrajne imovine (AOP 291+295)</t>
  </si>
  <si>
    <t>Prihodi od prodaje materijalne imovine - prirodnih bogatstava (AOP 292 do 294)</t>
  </si>
  <si>
    <t>Zemljište</t>
  </si>
  <si>
    <t>Rudna bogatstva</t>
  </si>
  <si>
    <t>Prihodi od prodaje ostale prirodne materijalne imovine</t>
  </si>
  <si>
    <t>Prihodi od prodaje nematerijalne imovine (AOP 296 do 301)</t>
  </si>
  <si>
    <t>Patenti</t>
  </si>
  <si>
    <t>Koncesije</t>
  </si>
  <si>
    <t>Licence</t>
  </si>
  <si>
    <t>Ostala prava</t>
  </si>
  <si>
    <t>Goodwill</t>
  </si>
  <si>
    <t>Ostala nematerijalna imovina</t>
  </si>
  <si>
    <t>Prihodi od prodaje proizvedene dugotrajne imovine (AOP 303+308+317+322+327+330)</t>
  </si>
  <si>
    <t>Prihodi od prodaje građevinskih objekata (AOP 304 do 307)</t>
  </si>
  <si>
    <t>Stambeni objekti</t>
  </si>
  <si>
    <t>Poslovni objekti</t>
  </si>
  <si>
    <t>Ceste, željeznice i ostali prometni objekti</t>
  </si>
  <si>
    <t>Ostali građevinski objekti</t>
  </si>
  <si>
    <t>Prihodi od prodaje postrojenja i opreme (AOP 309 do 316)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</si>
  <si>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</si>
  <si>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</si>
  <si>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</si>
  <si>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</si>
  <si>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</si>
  <si>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</si>
  <si>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</si>
  <si>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>7228</t>
  </si>
  <si>
    <t>Vojna oprema</t>
  </si>
  <si>
    <t>Prihodi od prodaje prijevoznih sredstava (AOP 318 do 321)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</si>
  <si>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</si>
  <si>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</si>
  <si>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</si>
  <si>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</si>
  <si>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Prihodi od prodaje knjiga, umjetničkih djela i ostalih izložbenih vrijednosti (AOP 323 do 326)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</si>
  <si>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</si>
  <si>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</si>
  <si>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</si>
  <si>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</si>
  <si>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Prihodi od prodaje višegodišnjih nasada i osnovnog stada (AOP 328+329)</t>
  </si>
  <si>
    <t>Višegodišnji nasadi</t>
  </si>
  <si>
    <t>Osnovno stado</t>
  </si>
  <si>
    <t>Prihodi od prodaje nematerijalne proizvedene imovine (AOP 331 do 334)</t>
  </si>
  <si>
    <t>Istraživanje rudnih bogatstava</t>
  </si>
  <si>
    <t xml:space="preserve">Ulaganja u računalne programe </t>
  </si>
  <si>
    <t>Umjetnička, literarna i znanstvena djela</t>
  </si>
  <si>
    <t>Ostala nematerijalna proizvedena imovina</t>
  </si>
  <si>
    <t>Prihodi od prodaje plemenitih metala i ostalih pohranjenih vrijednosti (AOP 336)</t>
  </si>
  <si>
    <t>Prihodi od prodaje plemenitih metala i ostalih pohranjenih vrijednosti (AOP 337+338)</t>
  </si>
  <si>
    <t>Plemeniti metali i drago kamenje</t>
  </si>
  <si>
    <t>Pohranjene knjige, umjetnička djela i slične vrijednosti</t>
  </si>
  <si>
    <t>Prihodi od prodaje proizvedene kratkotrajne imovine (AOP 340)</t>
  </si>
  <si>
    <t>Prihodi od prodaje zaliha</t>
  </si>
  <si>
    <t>Rashodi za nabavu nefinancijske imovine (AOP 342+354+387+391+393)</t>
  </si>
  <si>
    <t>Rashodi za nabavu neproizvedene dugotrajne imovine (AOP 343+347)</t>
  </si>
  <si>
    <t>Materijalna imovina - prirodna bogatstva (AOP 344 do 346)</t>
  </si>
  <si>
    <t>Ostala prirodna materijalna imovina</t>
  </si>
  <si>
    <t>Nematerijalna imovina (AOP 348 do 353)</t>
  </si>
  <si>
    <t>Rashodi za nabavu proizvedene dugotrajne imovine (AOP 355+360+369+374+379+382)</t>
  </si>
  <si>
    <t>Građevinski objekti (AOP 356 do 359)</t>
  </si>
  <si>
    <t>Postrojenja i oprema (AOP 361 do 368)</t>
  </si>
  <si>
    <t>Komunikacijska oprema</t>
  </si>
  <si>
    <t>4228</t>
  </si>
  <si>
    <t>Prijevozna sredstva (AOP 370 do 373)</t>
  </si>
  <si>
    <t>Knjige, umjetnička djela i ostale izložbene vrijednosti (AOP 375 do 378)</t>
  </si>
  <si>
    <t xml:space="preserve">Knjige </t>
  </si>
  <si>
    <t>Višegodišnji nasadi i osnovno stado (AOP 380+381)</t>
  </si>
  <si>
    <t xml:space="preserve">Višegodišnji nasadi </t>
  </si>
  <si>
    <t>Nematerijalna proizvedena imovina (AOP 383 do 386)</t>
  </si>
  <si>
    <t>Rashodi za nabavu plemenitih metala i ostalih pohranjenih vrijednosti (AOP 388)</t>
  </si>
  <si>
    <t>Plemeniti metali i ostale pohranjene vrijednosti (AOP 389+390)</t>
  </si>
  <si>
    <t>Rashodi za nabavu proizvedene kratkotrajne imovine (AOP 392)</t>
  </si>
  <si>
    <t>Rashodi za nabavu zaliha</t>
  </si>
  <si>
    <t>Rashodi za dodatna ulaganja na nefinancijskoj imovini (AOP 394 do 397)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</si>
  <si>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</si>
  <si>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</si>
  <si>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</si>
  <si>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</si>
  <si>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VIŠAK PRIHODA OD NEFINANCIJSKE IMOVINE (AOP 289-341)</t>
  </si>
  <si>
    <t>MANJAK PRIHODA OD NEFINANCIJSKE IMOVINE (AOP 341-289)</t>
  </si>
  <si>
    <t xml:space="preserve">Višak prihoda od nefinancijske imovine - preneseni </t>
  </si>
  <si>
    <t xml:space="preserve">Manjak prihoda od nefinancijske imovine - preneseni </t>
  </si>
  <si>
    <t>Obračunati prihodi od prodaje nefinancijske imovine - nenaplaćeni</t>
  </si>
  <si>
    <t>UKUPNI PRIHODI (AOP 001+289)</t>
  </si>
  <si>
    <t>UKUPNI RASHODI (AOP 281+341)</t>
  </si>
  <si>
    <t>UKUPAN VIŠAK PRIHODA (AOP 403-404)</t>
  </si>
  <si>
    <t>UKUPAN MANJAK PRIHODA (AOP 404-403)</t>
  </si>
  <si>
    <t>9221x, 9222x</t>
  </si>
  <si>
    <t>Višak prihoda - preneseni (AOP 284+400-285-401)</t>
  </si>
  <si>
    <t>Manjak prihoda - preneseni (AOP 285+401-284-400)</t>
  </si>
  <si>
    <t>96, 97</t>
  </si>
  <si>
    <t>Obračunati prihodi - nenaplaćeni (AOP 286+402)</t>
  </si>
  <si>
    <t>Primici i izdaci</t>
  </si>
  <si>
    <t>Primici od financijske imovine i zaduživanja (AOP 411+449+462+474+505)</t>
  </si>
  <si>
    <t>Primljeni povrati glavnice danih zajmova i depozita (AOP 412+417+420+424+425+432+437+445)</t>
  </si>
  <si>
    <t>Primici (povrati) glavnice zajmova danih međunarodnim organizacijama, institucijama i tijelima EU te inozemnim vladama (AOP 413 do 416)</t>
  </si>
  <si>
    <t>Povrat zajmova danih međunarodnim organizacijama</t>
  </si>
  <si>
    <t>Povrat zajmova danih institucijama i tijelima EU</t>
  </si>
  <si>
    <t>Povrat zajmova danih inozemnim vladama u EU</t>
  </si>
  <si>
    <t>Povrat zajmova danih inozemnim vladama izvan EU</t>
  </si>
  <si>
    <t>Primici (povrati) glavnice zajmova danih neprofitnim organizacijama, građanima i kućanstvima (AOP 418+419)</t>
  </si>
  <si>
    <t>Povrat zajmova danih neprofitnim organizacijama, građanima i kućanstvima u tuzemstvu</t>
  </si>
  <si>
    <t>Povrat zajmova danih neprofitnim organizacijama, građanima i kućanstvima u inozemstvu</t>
  </si>
  <si>
    <t>Primici (povrati) glavnice zajmova danih kreditnim i ostalim financijskim institucijama u javnom sektoru (AOP 421 do 423)</t>
  </si>
  <si>
    <t>Povrat zajmova danih kreditnim institucijama u javnom sektoru</t>
  </si>
  <si>
    <t>Povrat zajmova danih osiguravajućim društvima u javnom sektoru</t>
  </si>
  <si>
    <t>Povrat zajmova danih ostalim financijskim institucijama u javnom sektoru</t>
  </si>
  <si>
    <t>Primici (povrati) glavnice zajmova danih trgovačkim društvima u javnom sektoru</t>
  </si>
  <si>
    <t>Primici (povrati) glavnice zajmova danih kreditnim i ostalim financijskim institucijama izvan javnog sektora (AOP 426 do 431)</t>
  </si>
  <si>
    <t>Povrat zajmova danih tuzemnim kreditnim institucijama izvan javnog sektora</t>
  </si>
  <si>
    <t>Povrat zajmova danih tuzemnim osiguravajućim društvima izvan javnog sektora</t>
  </si>
  <si>
    <t>Povrat zajmova danih ostalim tuzemnim financijskim institucijama izvan javnog sektora</t>
  </si>
  <si>
    <t>Povrat zajmova danih inozemnim kreditnim institucijama</t>
  </si>
  <si>
    <t>Povrat zajmova danih inozemnim osiguravajućim društvima</t>
  </si>
  <si>
    <t>Povrat zajmova danih ostalim inozemnim financijskim institucijama</t>
  </si>
  <si>
    <t>Primici (povrati) glavnice zajmova danih trgovačkim društvima i obrtnicima izvan javnog sektora (AOP 433 do 436)</t>
  </si>
  <si>
    <t>Povrat zajmova danih tuzemnim trgovačkim društvima izvan javnog sektora</t>
  </si>
  <si>
    <t>Povrat zajmova danih tuzemnim obrtnicima</t>
  </si>
  <si>
    <t>Povrat zajmova danih inozemnim trgovačkim društvima</t>
  </si>
  <si>
    <t>Povrat zajmova danih inozemnim obrtnicima</t>
  </si>
  <si>
    <t>Povrat zajmova danih drugim razinama vlasti (AOP 438 do 444)</t>
  </si>
  <si>
    <t>Povrat zajmova danih državnom proračunu</t>
  </si>
  <si>
    <t>Povrat zajmova danih županijskim proračunima</t>
  </si>
  <si>
    <t>Povrat zajmova danih gradskim proračunima</t>
  </si>
  <si>
    <t>Povrat zajmova danih općinskim proračunima</t>
  </si>
  <si>
    <t>Povrat zajmova danih HZMO-u, HZZ-u i HZZO-u</t>
  </si>
  <si>
    <t>Povrat zajmova danih ostalim izvanproračunskim korisnicima državnog proračuna</t>
  </si>
  <si>
    <t>Povrat zajmova danih izvanproračunskim korisnicima županijskih, gradskih i općinskih proračuna</t>
  </si>
  <si>
    <t>818</t>
  </si>
  <si>
    <t>Primici od povrata depozita i jamčevnih pologa (AOP 446 do 448)</t>
  </si>
  <si>
    <t>8181</t>
  </si>
  <si>
    <t>Primici od povrata depozita od kreditnih i ostalih financijskih institucija - tuzemni</t>
  </si>
  <si>
    <t>8182</t>
  </si>
  <si>
    <t>Primici od povrata depozita od kreditnih i ostalih financijskih institucija - inozemni</t>
  </si>
  <si>
    <t>8183</t>
  </si>
  <si>
    <t>Primici od povrata jamčevnih pologa</t>
  </si>
  <si>
    <t>Primici od izdanih vrijednosnih papira (AOP 450+453+456+459)</t>
  </si>
  <si>
    <t>Trezorski zapisi (AOP 451+452)</t>
  </si>
  <si>
    <t>Trezorski zapisi - tuzemni</t>
  </si>
  <si>
    <t>Trezorski zapisi - inozemni</t>
  </si>
  <si>
    <t>Obveznice (AOP 454+455)</t>
  </si>
  <si>
    <t>Obveznice - tuzemne</t>
  </si>
  <si>
    <t>Obveznice - inozemne</t>
  </si>
  <si>
    <t>Opcije i drugi financijski derivati (AOP 457+458)</t>
  </si>
  <si>
    <t>Opcije i drugi financijski derivati - tuzemni</t>
  </si>
  <si>
    <t>Opcije i drugi financijski derivati - inozemni</t>
  </si>
  <si>
    <t>Ostali vrijednosni papiri (AOP 460+461)</t>
  </si>
  <si>
    <t>Ostali vrijednosni papiri - tuzemni</t>
  </si>
  <si>
    <t>Ostali vrijednosni papiri - inozemni</t>
  </si>
  <si>
    <t>Primici od prodaje dionica i udjela u glavnici (AOP 463+467+468+471)</t>
  </si>
  <si>
    <t>Primici od prodaje dionica i udjela u glavnici kreditnih i ostalih financijskih institucija u javnom sektoru (AOP 464 do 466)</t>
  </si>
  <si>
    <t>Dionice i udjeli u glavnici kreditnih institucija u javnom sektoru</t>
  </si>
  <si>
    <t>Dionice i udjeli u glavnici osiguravajućih društava u javnom sektoru</t>
  </si>
  <si>
    <t>Dionice i udjeli u glavnici ostalih financijskih institucija u javnom sektoru</t>
  </si>
  <si>
    <t>Primici od prodaje dionica i udjela u glavnici trgovačkih društava u javnom sektoru</t>
  </si>
  <si>
    <t>Primici od prodaje dionica i udjela u glavnici kreditnih i ostalih financijskih institucija izvan javnog sektora (AOP 469+470)</t>
  </si>
  <si>
    <t xml:space="preserve">Dionice i udjeli u glavnici tuzemnih kreditnih i ostalih financijskih institucija izvan javnog sektora </t>
  </si>
  <si>
    <t xml:space="preserve">Dionice i udjeli u glavnici inozemnih kreditnih i ostalih financijskih institucija </t>
  </si>
  <si>
    <t>Primici od prodaje dionica i udjela u glavnici trgovačkih društava izvan javnog sektora (AOP 472+473)</t>
  </si>
  <si>
    <t>Dionice i udjeli u glavnici tuzemnih trgovačkih društva izvan javnog sektora</t>
  </si>
  <si>
    <t>Dionice i udjeli u glavnici inozemnih trgovačkih društava</t>
  </si>
  <si>
    <t>Primici od zaduživanja (AOP 475+480+484+485+492+497)</t>
  </si>
  <si>
    <t>Primljeni krediti i zajmovi od međunarodnih organizacija, institucija i tijela EU te inozemnih vlada (AOP 476 do 479)</t>
  </si>
  <si>
    <t>Primljeni zajmovi od međunarodnih organizacija</t>
  </si>
  <si>
    <t>Primljeni krediti i zajmovi od institucija i tijela EU</t>
  </si>
  <si>
    <t>Primljeni zajmovi od inozemnih vlada u EU</t>
  </si>
  <si>
    <t>Primljeni zajmovi od inozemnih vlada izvan EU</t>
  </si>
  <si>
    <t>Primljeni krediti i zajmovi od kreditnih i ostalih financijskih institucija u javnom sektoru (AOP 481 do 483)</t>
  </si>
  <si>
    <t>Primljeni krediti od kreditnih institucija u javnom sektoru</t>
  </si>
  <si>
    <t>Primljeni zajmovi od osiguravajućih društava u javnom sektoru</t>
  </si>
  <si>
    <t>Primljeni zajmovi od ostalih financijskih institucija u javnom sektoru</t>
  </si>
  <si>
    <t>Primljeni zajmovi od trgovačkih društava u javnom sektoru</t>
  </si>
  <si>
    <t>Primljeni krediti i zajmovi od kreditnih i ostalih financijskih institucija izvan javnog sektora (AOP 486 do 491)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</si>
  <si>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</si>
  <si>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</si>
  <si>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</si>
  <si>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</si>
  <si>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</si>
  <si>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</si>
  <si>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Primljeni zajmovi od trgovačkih društava i obrtnika izvan javnog sektora (AOP 493 do 496)</t>
  </si>
  <si>
    <t>Primljeni zajmovi od tuzemnih trgovačkih društava izvan javnog sektora</t>
  </si>
  <si>
    <t>Primljeni zajmovi od tuzemnih obrtnika</t>
  </si>
  <si>
    <t>Primljeni zajmovi od inozemnih trgovačkih društava</t>
  </si>
  <si>
    <t>Primljeni zajmovi od inozemnih obrtnika</t>
  </si>
  <si>
    <t>Primljeni zajmovi od drugih razina vlasti (AOP 498 do 504)</t>
  </si>
  <si>
    <t>Primljeni zajmovi od državnog proračuna</t>
  </si>
  <si>
    <t>Primljeni zajmovi od županijskih proračuna</t>
  </si>
  <si>
    <t>Primljeni zajmovi od gradskih proračuna</t>
  </si>
  <si>
    <t>Primljeni zajmovi od općinskih proračuna</t>
  </si>
  <si>
    <t>Primljeni zajmovi od HZMO-a, HZZ-a i HZZO-a</t>
  </si>
  <si>
    <t>Primljeni zajmovi od ostalih izvanproračunskih korisnika državnog proračuna</t>
  </si>
  <si>
    <t>8477</t>
  </si>
  <si>
    <t>Primljeni zajmovi od izvanproračunskih korisnika županijskih, gradskih i općinskih proračuna</t>
  </si>
  <si>
    <t>Primici od prodaje vrijednosnih papira iz portfelja (AOP 506+509+512+515)</t>
  </si>
  <si>
    <t>Primici za komercijalne i blagajničke zapise (AOP 507+508)</t>
  </si>
  <si>
    <t>Komercijalni i blagajnički zapisi – tuzemni</t>
  </si>
  <si>
    <t>Komercijalni i blagajnički zapisi – inozemni</t>
  </si>
  <si>
    <t>Primici za obveznice (AOP 510+511)</t>
  </si>
  <si>
    <t>Obveznice – tuzemne</t>
  </si>
  <si>
    <t>Obveznice – inozemne</t>
  </si>
  <si>
    <t>Primici za opcije i druge financijske derivate (AOP 513+514)</t>
  </si>
  <si>
    <t>Opcije i drugi financijski derivati – tuzemni</t>
  </si>
  <si>
    <t>Opcije i drugi financijski derivati – inozemni</t>
  </si>
  <si>
    <t>Primci za ostale vrijednosne papire (AOP 516+517)</t>
  </si>
  <si>
    <t>Ostali tuzemni vrijednosni papiri</t>
  </si>
  <si>
    <t>Ostali inozemni vrijednosni papiri</t>
  </si>
  <si>
    <t>Izdaci za financijsku imovinu i otplate zajmova (AOP 519+557+570+583+615)</t>
  </si>
  <si>
    <t>Izdaci za dane zajmove i depozite (AOP 520+525+528+532+533+540+545+553)</t>
  </si>
  <si>
    <t>Izdaci za dane zajmove međunarodnim organizacijama, institucijama i tijelima EU te inozemnim vladama (AOP 521 do 524)</t>
  </si>
  <si>
    <t>Dani zajmovi međunarodnim organizacijama</t>
  </si>
  <si>
    <t>Dani zajmovi institucijama i tijelima EU</t>
  </si>
  <si>
    <t>Dani zajmovi inozemnim vladama u EU</t>
  </si>
  <si>
    <t>Dani zajmovi inozemnim vladama izvan EU</t>
  </si>
  <si>
    <t>Izdaci za dane zajmove neprofitnim organizacijama, građanima i kućanstvima (AOP 526+527)</t>
  </si>
  <si>
    <t>Dani zajmovi neprofitnim organizacijama, građanima i kućanstvima u tuzemstvu</t>
  </si>
  <si>
    <t>Dani zajmovi neprofitnim organizacijama, građanima i kućanstvima u inozemstvu</t>
  </si>
  <si>
    <t>Izdaci za dane zajmove kreditnim i ostalim financijskim institucijama u javnom sektoru (AOP 529 do 531)</t>
  </si>
  <si>
    <t>Dani zajmovi kreditnim institucijama u javnom sektoru</t>
  </si>
  <si>
    <t>Dani zajmovi osiguravajućim društvima u javnom sektoru</t>
  </si>
  <si>
    <t>Dani zajmovi ostalim financijskim institucijama u javnom sektoru</t>
  </si>
  <si>
    <t>Izdaci za dane zajmove trgovačkim društvima u javnom sektoru</t>
  </si>
  <si>
    <t>Izdaci za dane zajmove kreditnim i ostalim financijskim institucijama izvan javnog sektora (AOP 534 do 539)</t>
  </si>
  <si>
    <t>Dani zajmovi tuzemnim kreditnim institucijama izvan javnog sektora</t>
  </si>
  <si>
    <t>Dani zajmovi tuzemnim osiguravajućim društvima izvan javnog sektora</t>
  </si>
  <si>
    <t>Dani zajmovi ostalim tuzemnim financijskim institucijama izvan javnog sektora</t>
  </si>
  <si>
    <t>Dani zajmovi inozemnim kreditnim institucijama</t>
  </si>
  <si>
    <t>Dani zajmovi inozemnim osiguravajućim društvima</t>
  </si>
  <si>
    <t>Dani zajmovi ostalim inozemnim financijskim institucijama</t>
  </si>
  <si>
    <t>Izdaci za dane zajmove trgovačkim društvima i obrtnicima izvan javnog sektora (AOP 541 do 544)</t>
  </si>
  <si>
    <t>Dani zajmovi tuzemnim trgovačkim društvima izvan javnog sektora</t>
  </si>
  <si>
    <t>Dani zajmovi tuzemnim obrtnicima</t>
  </si>
  <si>
    <t>Dani zajmovi inozemnim trgovačkim društvima</t>
  </si>
  <si>
    <t>Dani zajmovi inozemnim obrtnicima</t>
  </si>
  <si>
    <t>Dani zajmovi drugim razinama vlasti (AOP 546 do 552)</t>
  </si>
  <si>
    <t>Dani zajmovi državnom proračunu</t>
  </si>
  <si>
    <t>Dani zajmovi županijskim proračunima</t>
  </si>
  <si>
    <t>Dani zajmovi gradskim proračunima</t>
  </si>
  <si>
    <t>Dani zajmovi općinskim proračunima</t>
  </si>
  <si>
    <t>Dani zajmovi HZMO-u, HZZ-u i HZZO-u</t>
  </si>
  <si>
    <t>Dani zajmovi ostalim izvanproračunskim korisnicima državnog proračuna</t>
  </si>
  <si>
    <t>Dani zajmovi izvanproračunskim korisnicima županijskih, gradskih i općinskih proračuna</t>
  </si>
  <si>
    <t>518</t>
  </si>
  <si>
    <t>Izdaci za depozite i jamčevne pologe (AOP 554 do 556)</t>
  </si>
  <si>
    <t>5181</t>
  </si>
  <si>
    <t>Izdaci za depozite u kreditnim i ostalim financijskim institucijama - tuzemni</t>
  </si>
  <si>
    <t>5182</t>
  </si>
  <si>
    <t>Izdaci za depozite u kreditnim i ostalim financijskim institucijama - inozemni</t>
  </si>
  <si>
    <t>5183</t>
  </si>
  <si>
    <t xml:space="preserve">Izdaci za jamčevne pologe </t>
  </si>
  <si>
    <t>Izdaci za ulaganja u vrijednosne papire (AOP 558+561+564+567)</t>
  </si>
  <si>
    <t>Izdaci za komercijalne i blagajničke zapise (AOP 559+560)</t>
  </si>
  <si>
    <t xml:space="preserve">Komercijalni i blagajnički zapisi - tuzemni </t>
  </si>
  <si>
    <t>Komercijalni i blagajnički zapisi - inozemni</t>
  </si>
  <si>
    <t>Izdaci za obveznice (AOP 562+563)</t>
  </si>
  <si>
    <t>Izdaci za opcije i druge financijske derivate (AOP 565+566)</t>
  </si>
  <si>
    <t>Izdaci za ostale vrijednosne papire (AOP 568+569)</t>
  </si>
  <si>
    <t xml:space="preserve">Ostali tuzemni vrijednosni papiri </t>
  </si>
  <si>
    <t>Izdaci za dionice i udjele u glavnici (AOP 571+575+577+580)</t>
  </si>
  <si>
    <t>Dionice i udjeli u glavnici kreditnih i ostalih financijskih institucija u javnom sektoru (AOP 572 do 574)</t>
  </si>
  <si>
    <t>Dionice i udjeli u glavnici trgovačkih društava u javnom sektoru (AOP 576)</t>
  </si>
  <si>
    <t>Dionice i udjeli u glavnici trgovačkih društava u javnom sektoru</t>
  </si>
  <si>
    <t>Dionice i udjeli u glavnici kreditnih i ostalih financijskih institucija izvan javnog sektora (AOP 578+579)</t>
  </si>
  <si>
    <t>Dionice i udjeli u glavnici tuzemnih kreditnih i ostalih financijskih institucija izvan javnog sektora</t>
  </si>
  <si>
    <t>Dionice i udjeli u glavnici inozemnih kreditnih i ostalih financijskih institucija</t>
  </si>
  <si>
    <t>Dionice i udjeli u glavnici trgovačkih društava izvan javnog sektora (AOP 581+582)</t>
  </si>
  <si>
    <t>Dionice i udjeli u glavnici tuzemnih trgovačkih društava izvan javnog sektora</t>
  </si>
  <si>
    <t>Izdaci za otplatu glavnice primljenih kredita i zajmova (AOP 584+589+593+595+602+607)</t>
  </si>
  <si>
    <t>Otplata glavnice primljenih kredita i zajmova od međunarodnih organizacija, institucija i tijela EU te inozemnih vlada (AOP 585 do 588)</t>
  </si>
  <si>
    <t>Otplata glavnice primljenih zajmova od međunarodnih organizacija</t>
  </si>
  <si>
    <t>Otplata glavnice primljenih kredita i zajmova od institucija i tijela EU</t>
  </si>
  <si>
    <t>Otplata glavnice primljenih zajmova od inozemnih vlada u EU</t>
  </si>
  <si>
    <t>Otplata glavnice primljenih zajmova od inozemnih vlada izvan EU</t>
  </si>
  <si>
    <t>Otplata glavnice primljenih kredita i zajmova od kreditnih i ostalih financijskih institucija u javnom sektoru (AOP 590 do 592)</t>
  </si>
  <si>
    <t>Otplata glavnice primljenih kredita od kreditnih institucija u javnom sektoru</t>
  </si>
  <si>
    <t>Otplata glavnice primljenih zajmova od osiguravajućih društava u javnom sektoru</t>
  </si>
  <si>
    <t>Otplata glavnice primljenih zajmova od ostalih financijskih institucija u javnom sektoru</t>
  </si>
  <si>
    <t>Otplata glavnice primljenih zajmova od trgovačkih društava u javnom sektoru (AOP 594)</t>
  </si>
  <si>
    <t>Otplata glavnice primljenih zajmova od trgovačkih društava u javnom sektoru</t>
  </si>
  <si>
    <t>Otplata glavnice primljenih kredita i zajmova od kreditnih i ostalih financijskih institucija izvan javnog sektora (AOP 596 do 601)</t>
  </si>
  <si>
    <t>Otplata glavnice primljenih kredita od tuzemnih kreditnih institucija izvan javnog sektora</t>
  </si>
  <si>
    <t>Otplata glavnice primljenih zajmova od tuzemnih osiguravajućih društava izvan javnog sektora</t>
  </si>
  <si>
    <t>Otplata glavnice primljenih zajmova od ostalih tuzemnih financijskih institucija izvan javnog sektora</t>
  </si>
  <si>
    <t>Otplata glavnice primljenih kredita od inozemnih kreditnih institucija</t>
  </si>
  <si>
    <t>Otplata glavnice primljenih zajmova od inozemnih osiguravajućih društava</t>
  </si>
  <si>
    <t>Otplata glavnice primljenih zajmova od ostalih inozemnih financijskih institucija</t>
  </si>
  <si>
    <t>Otplata glavnice primljenih zajmova od trgovačkih društava i obrtnika izvan javnog sektora (AOP 603 do 606)</t>
  </si>
  <si>
    <t>Otplata glavnice primljenih zajmova od tuzemnih trgovačkih društava izvan javnog sektora</t>
  </si>
  <si>
    <t>Otplata glavnice primljenih zajmova od tuzemnih obrtnika</t>
  </si>
  <si>
    <t>Otplata glavnice primljenih zajmova od inozemnih trgovačkih društava</t>
  </si>
  <si>
    <t>Otplata glavnice primljenih zajmova od inozemnih obrtnika</t>
  </si>
  <si>
    <t>Otplata glavnice primljenih zajmova od drugih razina vlasti (AOP 608 do 614)</t>
  </si>
  <si>
    <t>Otplata glavnice primljenih zajmova od državnog proračuna</t>
  </si>
  <si>
    <t>Otplata glavnice primljenih zajmova od županijskih proračuna</t>
  </si>
  <si>
    <t>Otplata glavnice primljenih zajmova od gradskih proračuna</t>
  </si>
  <si>
    <t>Otplata glavnice primljenih zajmova od općinskih proračuna</t>
  </si>
  <si>
    <t>Otplata glavnice primljenih zajmova od HZMO-a, HZZ-a i HZZO-a</t>
  </si>
  <si>
    <t>Otplata glavnice primljenih zajmova od ostalih izvanproračunskih korisnika državnog proračuna</t>
  </si>
  <si>
    <t>Otplata glavnice primljenih zajmova od izvanproračunskih korisnika županijskih, gradskih i općinskih proračuna</t>
  </si>
  <si>
    <t>Izdaci za otplatu glavnice za izdane vrijednosne papire (AOP 616+619+622)</t>
  </si>
  <si>
    <t>Izdaci za otplatu glavnice za izdane trezorske zapise (AOP 617+618)</t>
  </si>
  <si>
    <t>Izdaci za otplatu glavnice za izdane trezorske zapise u zemlji</t>
  </si>
  <si>
    <t>Izdaci za otplatu glavnice za izdane trezorske zapise u inozemstvu</t>
  </si>
  <si>
    <t>Izdaci za otplatu glavnice za izdane obveznice (AOP 620+621)</t>
  </si>
  <si>
    <t>Izdaci za otplatu glavnice za izdane obveznice u zemlji</t>
  </si>
  <si>
    <t>Izdaci za otplatu glavnice za izdane obveznice u inozemstvu</t>
  </si>
  <si>
    <t>Izdaci za otplatu glavnice za izdane ostale vrijednosne papire (AOP 623+624)</t>
  </si>
  <si>
    <t>Izdaci za otplatu glavnice za izdane ostale vrijednosne papire u zemlji</t>
  </si>
  <si>
    <t>Izdaci za otplatu glavnice za izdane ostale vrijednosne papire u inozemstvu</t>
  </si>
  <si>
    <t>VIŠAK PRIMITAKA OD FINANCIJSKE IMOVINE I OBVEZA (AOP 410-518)</t>
  </si>
  <si>
    <t>MANJAK PRIMITAKA OD FINANCIJSKE IMOVINE I OBVEZA (AOP 518-410)</t>
  </si>
  <si>
    <t xml:space="preserve">Višak primitaka od financijske imovine - preneseni </t>
  </si>
  <si>
    <t>Manjak primitaka od financijske imovine - preneseni</t>
  </si>
  <si>
    <t>UKUPNI PRIHODI I PRIMICI (AOP 403+410)</t>
  </si>
  <si>
    <t>UKUPNI RASHODI I IZDACI (AOP 404+518)</t>
  </si>
  <si>
    <t>VIŠAK PRIHODA I PRIMITAKA (AOP 629-630)</t>
  </si>
  <si>
    <t>MANJAK PRIHODA I PRIMITAKA (AOP 630-629)</t>
  </si>
  <si>
    <t>9221-9222</t>
  </si>
  <si>
    <t>Višak prihoda i primitaka - preneseni (AOP 407-408+627-628)</t>
  </si>
  <si>
    <t>9222-9221</t>
  </si>
  <si>
    <t>Manjak prihoda i primitaka - preneseni (AOP 408-407+628-627)</t>
  </si>
  <si>
    <t>Višak prihoda i primitaka raspoloživ u sljedećem razdoblju (AOP 631+633-632-634)</t>
  </si>
  <si>
    <t>Manjak prihoda i primitaka za pokriće u sljedećem razdoblju (AOP 632+634-631-633)</t>
  </si>
  <si>
    <t>19</t>
  </si>
  <si>
    <t>Unaprijed plaćeni rashodi budućih razdoblja i nedospjela naplata prihoda (aktivna vremenska razgraničenja)</t>
  </si>
  <si>
    <t>Obvezni analitički podaci</t>
  </si>
  <si>
    <t>Stanje novčanih sredstava na početku izvještajnog razdoblja</t>
  </si>
  <si>
    <r>
      <t>11-</t>
    </r>
    <r>
      <rPr>
        <sz val="7"/>
        <rFont val="Arial"/>
        <family val="2"/>
        <charset val="238"/>
      </rPr>
      <t>dugov.</t>
    </r>
  </si>
  <si>
    <t>Ukupni priljevi na novčane račune i blagajne</t>
  </si>
  <si>
    <r>
      <t>11-</t>
    </r>
    <r>
      <rPr>
        <sz val="7"/>
        <rFont val="Arial"/>
        <family val="2"/>
        <charset val="238"/>
      </rPr>
      <t>potraž.</t>
    </r>
  </si>
  <si>
    <t>Ukupni odljevi s novčanih računa i blagajni</t>
  </si>
  <si>
    <t>Stanje novčanih sredstava na kraju izvještajnog razdoblja (638+639-640)</t>
  </si>
  <si>
    <t>Prosječan broj zaposlenih u tijelima na osnovi stanja na početku i na kraju izvještajnog razdoblja (cijeli broj)</t>
  </si>
  <si>
    <t>Prosječan broj zaposlenih kod korisnika na osnovi stanja na početku i na kraju izvještajnog razdoblja (cijeli broj)</t>
  </si>
  <si>
    <t>Prosječan broj zaposlenih u tijelima na osnovi sati rada (cijeli broj)</t>
  </si>
  <si>
    <t>Prosječan broj zaposlenih kod korisnika na osnovi sati rada (cijeli broj)</t>
  </si>
  <si>
    <t>dio 611</t>
  </si>
  <si>
    <t>Ostvareni prihodi iz dodatnog udjela poreza na dohodak za decentralizirane funkcije</t>
  </si>
  <si>
    <t>Porez na korištenje javnih površina</t>
  </si>
  <si>
    <t>Porez na cestovna motorna vozila</t>
  </si>
  <si>
    <t>Porez na tvrtku odnosno naziv tvrtke</t>
  </si>
  <si>
    <t>Tekuće pomoći iz državnog proračuna</t>
  </si>
  <si>
    <t>Tekuće pomoći iz županijskih proračuna</t>
  </si>
  <si>
    <t>Tekuće pomoći iz gradskih proračuna</t>
  </si>
  <si>
    <t>Tekuće pomoći iz općinskih proračuna</t>
  </si>
  <si>
    <t>Kapitalne pomoći iz državnog proračuna</t>
  </si>
  <si>
    <t>Kapitalne pomoći iz županijskih proračuna</t>
  </si>
  <si>
    <t>Kapitalne pomoći iz gradskih proračuna</t>
  </si>
  <si>
    <t>Kapitalne pomoći iz općinskih proračuna</t>
  </si>
  <si>
    <t xml:space="preserve">Tekuće pomoći od HZMO-a, HZZ-a i HZZO-a </t>
  </si>
  <si>
    <t>Tekuće pomoći od ostalih izvanproračunskih korisnika državnog proračuna</t>
  </si>
  <si>
    <t>Tekuće pomoći od izvanproračunskih korisnika županijskih, gradskih i općinskih proračuna</t>
  </si>
  <si>
    <t xml:space="preserve">Kapitalne pomoći od HZMO-a, HZZ-a i HZZO-a </t>
  </si>
  <si>
    <t>Kapitalne pomoći od ostalih izvanproračunskih korisnika državnog proračuna</t>
  </si>
  <si>
    <t>Kapitalne pomoći od izvanproračunskih korisnika županijskih, gradskih i općinskih proračuna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</si>
  <si>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</si>
  <si>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</si>
  <si>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</si>
  <si>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</si>
  <si>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</si>
  <si>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</si>
  <si>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</si>
  <si>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</si>
  <si>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</si>
  <si>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</si>
  <si>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</si>
  <si>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</si>
  <si>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</si>
  <si>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</si>
  <si>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</si>
  <si>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</si>
  <si>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Premije na izdane vrijednosne papire</t>
  </si>
  <si>
    <t>Prihodi od kamata na dane zajmove državnom proračunu</t>
  </si>
  <si>
    <t>Prihodi od kamata na dane zajmove županijskim proračunima</t>
  </si>
  <si>
    <t>Prihodi od kamata na dane zajmove gradskim proračunima</t>
  </si>
  <si>
    <t>Prihodi od kamata na dane zajmove općinskim proračunima</t>
  </si>
  <si>
    <t>Prihodi od kamata na dane zajmove HZMO-u, HZZ-u i HZZO-u</t>
  </si>
  <si>
    <t>Prihodi od kamata na dane zajmove ostalim izvanproračunskim korisnicima državnog proračuna</t>
  </si>
  <si>
    <t>Prihodi od kamata na dane zajmove izvanproračunskim korisnicima županijskih, gradskih i općinskih proračuna</t>
  </si>
  <si>
    <t>Sufinanciranje cijene usluge, participacije i slično</t>
  </si>
  <si>
    <t>Dopunsko zdravstveno osiguranje</t>
  </si>
  <si>
    <t>65267</t>
  </si>
  <si>
    <t>Prihodi s naslova osiguranja, refundacije štete i totalne štete</t>
  </si>
  <si>
    <t>Otpremnine</t>
  </si>
  <si>
    <t>Naknade za bolest, invalidnost i smrtni slučaj</t>
  </si>
  <si>
    <t>Naknade za prijevoz na posao i s posla</t>
  </si>
  <si>
    <t>32351</t>
  </si>
  <si>
    <t>Zakupnine za zemljišta</t>
  </si>
  <si>
    <t>32361</t>
  </si>
  <si>
    <t>Obvezni i preventivni zdravstveni pregledi zaposlenika</t>
  </si>
  <si>
    <t>32371</t>
  </si>
  <si>
    <t>Autorski honorari</t>
  </si>
  <si>
    <t>32372</t>
  </si>
  <si>
    <t>Ugovori o djelu</t>
  </si>
  <si>
    <t>32377</t>
  </si>
  <si>
    <t>Usluge agencija, studentskog servisa (prijepisi, prijevodi i drugo)</t>
  </si>
  <si>
    <t>32398</t>
  </si>
  <si>
    <t>Naknada za energetsku uslugu</t>
  </si>
  <si>
    <t>Naknade za rad članovima predstavničkih i izvršnih tijela i upravnih vijeća</t>
  </si>
  <si>
    <t>32923</t>
  </si>
  <si>
    <t>Premije osiguranja zaposlenih</t>
  </si>
  <si>
    <t>Kamate za izdane trezorske zapise u zemlji</t>
  </si>
  <si>
    <t>Kamate za izdane trezorske zapise u inozemstvu</t>
  </si>
  <si>
    <t>Kamate za izdane mjenice u domaćoj valuti</t>
  </si>
  <si>
    <t>Kamate za izdane mjenice u stranoj valuti</t>
  </si>
  <si>
    <t>Kamate za izdane obveznice u zemlji</t>
  </si>
  <si>
    <t>Kamate za izdane obveznice u inozemstvu</t>
  </si>
  <si>
    <t>Kamate za ostale vrijednosne papire u zemlji</t>
  </si>
  <si>
    <t>Kamate za ostale vrijednosne papire u inozemstvu</t>
  </si>
  <si>
    <t>Kamate za primljene zajmove od međunarodnih organizacija</t>
  </si>
  <si>
    <t>Kamate za primljene kredite i zajmove od institucija i tijela EU</t>
  </si>
  <si>
    <t>Kamate za primljene zajmove od inozemnih vlada u EU</t>
  </si>
  <si>
    <t>Kamate za primljene zajmove od inozemnih vlada izvan EU</t>
  </si>
  <si>
    <t>Kamate za primljene kredite od kreditnih institucija u javnom sektoru</t>
  </si>
  <si>
    <t>Kamate za primljene zajmove od osiguravajućih društava u javnom sektoru</t>
  </si>
  <si>
    <t>Kamate za primljene zajmove od ostalih financijskih institucija u javnom sektoru</t>
  </si>
  <si>
    <t>Kamate za primljene kredite od tuzemnih kreditnih institucija izvan javnog sektora</t>
  </si>
  <si>
    <t>Kamate za primljene zajmove od tuzemnih osiguravajućih društava izvan javnog sektora</t>
  </si>
  <si>
    <t>Kamate za primljene zajmove od ostalih tuzemnih financijskih institucija izvan javnog sektora</t>
  </si>
  <si>
    <t>Kamate za primljene kredite od inozemnih kreditnih institucija</t>
  </si>
  <si>
    <t>Kamate za primljene zajmove od inozemnih osiguravajućih društava</t>
  </si>
  <si>
    <t>Kamate za primljene zajmove od ostalih inozemnih financijskih institucija</t>
  </si>
  <si>
    <t>Kamate za primljene zajmove od tuzemnih trgovačkih društava izvan javnog sektora</t>
  </si>
  <si>
    <t>Kamate za primljene zajmove od tuzemnih obrtnika</t>
  </si>
  <si>
    <t>Kamate za primljene zajmove od inozemnih trgovačkih društava</t>
  </si>
  <si>
    <t>Kamate za primljene zajmove od državnog proračuna</t>
  </si>
  <si>
    <t>Kamate za primljene zajmove od županijskih proračuna</t>
  </si>
  <si>
    <t>Kamate za primljene zajmove od gradskih proračuna</t>
  </si>
  <si>
    <t>Kamate za primljene zajmove od općinskih proračuna</t>
  </si>
  <si>
    <t>Kamate za primljene zajmove od HZMO-a, HZZ-a, HZZO-a</t>
  </si>
  <si>
    <t>Kamate za primljene zajmove od ostalih izvanproračunskih korisnika državnog proračuna</t>
  </si>
  <si>
    <t>Kamate za primljene zajmove od izvanproračunskih korisnika županijskih, gradskih i općinskih proračuna</t>
  </si>
  <si>
    <t>Diskont na izdane vrijednosne papire</t>
  </si>
  <si>
    <t>Subvencije poljoprivrednicima</t>
  </si>
  <si>
    <t>Subvencije obrtnicima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</si>
  <si>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</si>
  <si>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</si>
  <si>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</si>
  <si>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</si>
  <si>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</si>
  <si>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</si>
  <si>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Tekuće pomoći izvanproračunskim korisnicima županijskih, gradskih i općinskih proračuna</t>
  </si>
  <si>
    <t>Kapitalne pomoći državnom proračunu</t>
  </si>
  <si>
    <t>Kapitalne pomoći županijskim proračunima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</si>
  <si>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</si>
  <si>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</si>
  <si>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</si>
  <si>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</si>
  <si>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Kapitalne pomoći izvanproračunskim korisnicima županijskih, gradskih i općinskih proračuna</t>
  </si>
  <si>
    <t>36811</t>
  </si>
  <si>
    <t>Tekuće pomoći proračunskim korisnicima državnog proračuna temeljem prijenosa sredstava EU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</si>
  <si>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</si>
  <si>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</si>
  <si>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</si>
  <si>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</si>
  <si>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</si>
  <si>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</si>
  <si>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</si>
  <si>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</si>
  <si>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</si>
  <si>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</si>
  <si>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</si>
  <si>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</si>
  <si>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</si>
  <si>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</si>
  <si>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</si>
  <si>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Tekuće pomoći izvanproračunskim korisnicima županijskih, gradskih i općinskih proračuna temeljem prijenosa EU sredstava</t>
  </si>
  <si>
    <t>36821</t>
  </si>
  <si>
    <t>Kapitalne pomoći proračunskim korisnicima državnog proračuna temeljem prijenosa sredstava EU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</si>
  <si>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</si>
  <si>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</si>
  <si>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</si>
  <si>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</si>
  <si>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</si>
  <si>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</si>
  <si>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</si>
  <si>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</si>
  <si>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</si>
  <si>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</si>
  <si>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</si>
  <si>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</si>
  <si>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</si>
  <si>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</si>
  <si>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</si>
  <si>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Kapitalne pomoći izvanproračunskim korisnicima županijskih, gradskih i općinskih proračuna temeljem prijenosa EU sredstava</t>
  </si>
  <si>
    <t>37131</t>
  </si>
  <si>
    <t>Naknade za bolest i invaliditet</t>
  </si>
  <si>
    <t>37132</t>
  </si>
  <si>
    <t>Naknade za zdravstvenu zaštitu u inozemstvu</t>
  </si>
  <si>
    <t>37139</t>
  </si>
  <si>
    <t>Ostale naknade na temelju osiguranja u novcu</t>
  </si>
  <si>
    <t>37141</t>
  </si>
  <si>
    <t xml:space="preserve">Medicinske (zdravstvene) usluge </t>
  </si>
  <si>
    <t>37143</t>
  </si>
  <si>
    <t>Farmaceutski proizvodi</t>
  </si>
  <si>
    <t>37144</t>
  </si>
  <si>
    <t>Pomoć i njega u kući</t>
  </si>
  <si>
    <t>37149</t>
  </si>
  <si>
    <t>Ostale naknade na temelju osiguranja u naravi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</si>
  <si>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</si>
  <si>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</si>
  <si>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</si>
  <si>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</si>
  <si>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</si>
  <si>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</si>
  <si>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</si>
  <si>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</si>
  <si>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Stipendije i školarine</t>
  </si>
  <si>
    <t>Naknade za pomoć bivšim političkim zatvorenicima i neosnovano pritvorenim osobama</t>
  </si>
  <si>
    <t>Porodiljne naknade i oprema za novorođenčad</t>
  </si>
  <si>
    <t>Pomoć nezaposlenim osobama</t>
  </si>
  <si>
    <t>Ostale naknade iz proračuna u novcu</t>
  </si>
  <si>
    <t>Sufinanciranje cijene prijevoza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</si>
  <si>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</si>
  <si>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</si>
  <si>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</si>
  <si>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</si>
  <si>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</si>
  <si>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</si>
  <si>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</si>
  <si>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Tekuće donacije građanima i kućanstvima</t>
  </si>
  <si>
    <t>Kapitalne pomoći trgovačkim društvima u javnom sektoru</t>
  </si>
  <si>
    <t>Kapitalne pomoći kreditnim institucijama u javnom sektoru</t>
  </si>
  <si>
    <t>Kapitalne pomoći osiguravajućim društvima u javnom sektoru</t>
  </si>
  <si>
    <t>Kapitalne pomoći ostalim financijskim institucijama u javnom sektoru</t>
  </si>
  <si>
    <t>Kapitalne pomoći trgovačkim društvima izvan javnog sektora</t>
  </si>
  <si>
    <t>Kapitalne pomoći kreditnim institucijama izvan javnog sektora</t>
  </si>
  <si>
    <t>Kapitalne pomoći osiguravajućim društvima izvan javnog sektora</t>
  </si>
  <si>
    <t>Kapitalne pomoći ostalim financijskim institucijama izvan javnog sektora</t>
  </si>
  <si>
    <t>38626</t>
  </si>
  <si>
    <t>Kapitalne pomoći zadrugama</t>
  </si>
  <si>
    <t>Kapitalne pomoći poljoprivrednicima</t>
  </si>
  <si>
    <t>Kapitalne pomoći obrtnicima</t>
  </si>
  <si>
    <t xml:space="preserve">Kapitalne pomoći subjektima u javnom sektoru iz EU sredstava </t>
  </si>
  <si>
    <t>38642</t>
  </si>
  <si>
    <t xml:space="preserve">Kapitalne pomoći subjektima izvan javnog sektora iz EU sredstava </t>
  </si>
  <si>
    <t>Povrat zajmova danih neprofitnim organizacijama, građanima i kućanstvima u tuzemstvu – dugoročni</t>
  </si>
  <si>
    <t>81213</t>
  </si>
  <si>
    <t>Povrat danih zajmova neprofitnim organizacijama, građanima i kućanstvima u tuzemstvu po protestiranim jamstvima</t>
  </si>
  <si>
    <t>Povrat zajmova danih kreditnim institucijama u javnom sektoru – dugoročni</t>
  </si>
  <si>
    <t>81323</t>
  </si>
  <si>
    <t>Povrat danih zajmova kreditnim institucijama u javnom sektoru po protestiranim jamstvima</t>
  </si>
  <si>
    <t>Povrat zajmova danih osiguravajućim društvima u javnom sektoru – dugoročni</t>
  </si>
  <si>
    <t>81333</t>
  </si>
  <si>
    <t>Povrat danih zajmova osiguravajućim društvima u javnom sektoru po protestiranim jamstvima</t>
  </si>
  <si>
    <t>Povrat zajmova danih ostalim financijskim institucijama u javnom sektoru – dugoročni</t>
  </si>
  <si>
    <t>81343</t>
  </si>
  <si>
    <t>Povrat danih zajmova ostalim financijskim institucijama u javnom sektoru po protestiranim jamstvima</t>
  </si>
  <si>
    <t>Povrat zajmova danih trgovačkim društvima u javnom sektoru – kratkoročni</t>
  </si>
  <si>
    <t>Povrat zajmova danih trgovačkim društvima u javnom sektoru – dugoročni</t>
  </si>
  <si>
    <t>81413</t>
  </si>
  <si>
    <t>Povrat danih zajmova trgovačkim društvima u javnom sektoru po protestiranim jamstvima</t>
  </si>
  <si>
    <t>Povrat zajmova danih tuzemnim kreditnim institucijama izvan javnog sektora – dugoročni</t>
  </si>
  <si>
    <t>81533</t>
  </si>
  <si>
    <t>Povrat danih zajmova tuzemnim kreditnim institucijama izvan javnog sektora po protestiranim jamstvima</t>
  </si>
  <si>
    <t>Povrat zajmova danih tuzemnim osiguravajućim društvima izvan javnog sektora – dugoročni</t>
  </si>
  <si>
    <t>81543</t>
  </si>
  <si>
    <t>Povrat danih zajmova tuzemnim osiguravajućim društvima izvan javnog sektora po protestiranim jamstvima</t>
  </si>
  <si>
    <t>Povrat zajmova danih ostalim tuzemnim financijskim institucijama izvan javnog sektora - dugoročni</t>
  </si>
  <si>
    <t>81553</t>
  </si>
  <si>
    <t>Povrat danih zajmova ostalim tuzemnim financijskim institucijama izvan javnog sektora po protestiranim jamstvima</t>
  </si>
  <si>
    <t>Povrat zajmova danih tuzemnim trgovačkim društvima izvan javnog sektora - kratkoročni</t>
  </si>
  <si>
    <t>Povrat zajmova danih tuzemnim trgovačkim društvima izvan javnog sektora - dugoročni</t>
  </si>
  <si>
    <t>81633</t>
  </si>
  <si>
    <t>Povrat danih zajmova tuzemnim trgovačkim društvima izvan javnog sektora po protestiranim jamstvima</t>
  </si>
  <si>
    <t>Povrat zajmova danih tuzemnim obrtnicima - kratkoročni</t>
  </si>
  <si>
    <t>Povrat zajmova danih tuzemnim obrtnicima - dugoročni</t>
  </si>
  <si>
    <t>81643</t>
  </si>
  <si>
    <t>Povrat danih zajmova tuzemnim obrtnicima po protestiranim jamstvima</t>
  </si>
  <si>
    <t>Povrat zajmova danih državnom proračunu - kratkoročni</t>
  </si>
  <si>
    <t>Povrat zajmova danih državnom proračunu - dugoročni</t>
  </si>
  <si>
    <t>Povrat zajmova danih županijskim proračunima - kratkoročni</t>
  </si>
  <si>
    <t>Povrat zajmova danih županijskim proračunima - dugoročni</t>
  </si>
  <si>
    <t>81723</t>
  </si>
  <si>
    <t>Povrat danih zajmova županijskim proračunima po protestiranim jamstvima</t>
  </si>
  <si>
    <t>Povrat zajmova danih gradskim proračunima - kratkoročni</t>
  </si>
  <si>
    <t>Povrat zajmova danih gradskim proračunima - dugoročni</t>
  </si>
  <si>
    <t>Povrat danih zajmova gradskim proračunima po protestiranim jamstvima</t>
  </si>
  <si>
    <t>Povrat zajmova danih općinskim proračunima - kratkoročni</t>
  </si>
  <si>
    <t>Povrat zajmova danih općinskim proračunima - dugoročni</t>
  </si>
  <si>
    <t>Povrat danih zajmova općinskim proračunima po protestiranim jamstvima</t>
  </si>
  <si>
    <t>Povrat zajmova danih HZMO-u, HZZ-u i HZZO-u - kratkoročni</t>
  </si>
  <si>
    <t>Povrat zajmova danih HZMO-u, HZZ-u i HZZO-u - dugoročni</t>
  </si>
  <si>
    <t>Povrat danih zajmova HZMO-u, HZZ-u i HZZO-u po protestiranim jamstvima</t>
  </si>
  <si>
    <t>Povrat zajmova danih ostalim izvanproračunskim korisnicima državnog proračuna - kratkoročni</t>
  </si>
  <si>
    <t>Povrat zajmova danih ostalim izvanproračunskim korisnicima državnog proračuna - dugoročni</t>
  </si>
  <si>
    <t>Povrat danih zajmova ostalim izvanproračunskim korisnicima državnog proračuna po protestiranim jamstvima</t>
  </si>
  <si>
    <t>Povrat zajmova danih izvanproračunskim korisnicima županijskih, gradskih i općinskih proračuna - kratkoročni</t>
  </si>
  <si>
    <t>Povrat zajmova danih izvanproračunskim korisnicima županijskih, gradskih i općinskih proračuna - dugoročni</t>
  </si>
  <si>
    <t>Povrat danih zajmova izvanproračunskim korisnicima županijskih, gradskih i općinskih proračuna po protestiranim jamstvima</t>
  </si>
  <si>
    <t>Ostali vrijednosni papiri - tuzemni - dugoročni</t>
  </si>
  <si>
    <t>Primljeni zajmovi od međunarodnih organizacija - dugoročni</t>
  </si>
  <si>
    <t>Primljeni krediti i zajmovi od institucija i tijela EU - dugoročni</t>
  </si>
  <si>
    <t>Primljeni zajmovi od inozemnih vlada u EU - dugoročni</t>
  </si>
  <si>
    <t>Primljeni zajmovi od inozemnih vlada izvan EU - dugoročni</t>
  </si>
  <si>
    <t>Primljeni krediti od kreditnih institucija u javnom sektoru - kratkoročni</t>
  </si>
  <si>
    <t>Primljeni krediti od kreditnih institucija u javnom sektoru - dugoročni</t>
  </si>
  <si>
    <t>84223</t>
  </si>
  <si>
    <t>Primljeni financijski leasing od kreditnih institucija u javnom sektoru</t>
  </si>
  <si>
    <t>Primljeni zajmovi od osiguravajućih društava u javnom sektoru - dugoročni</t>
  </si>
  <si>
    <t>Primljeni zajmovi od ostalih financijskih institucija u javnom sektoru - dugoročni</t>
  </si>
  <si>
    <t>84243</t>
  </si>
  <si>
    <t>Primljeni financijski leasing od ostalih financijskih institucija u javnom sektoru</t>
  </si>
  <si>
    <t>Primljeni zajmovi od trgovačkih društava u javnom sektoru - dugoročni</t>
  </si>
  <si>
    <t>Primljeni krediti od tuzemnih kreditnih institucija izvan javnog sektora - kratkoročni</t>
  </si>
  <si>
    <t>Primljeni krediti od tuzemnih kreditnih institucija izvan javnog sektora - dugoročni</t>
  </si>
  <si>
    <t>84433</t>
  </si>
  <si>
    <t>Primljeni financijski leasing od tuzemnih kreditnih institucija izvan javnog sektora</t>
  </si>
  <si>
    <t>Primljeni zajmovi od tuzemnih osiguravajućih društava izvan javnog sektora - dugoročni</t>
  </si>
  <si>
    <t>Primljeni zajmovi od ostalih tuzemnih financijskih institucija izvan javnog sektora - dugoročni</t>
  </si>
  <si>
    <t>84453</t>
  </si>
  <si>
    <t>Primljeni financijski leasing od ostalih tuzemnih financijskih institucija izvan javnog sektora</t>
  </si>
  <si>
    <t>Primljeni krediti od inozemnih kreditnih institucija - kratkoročni</t>
  </si>
  <si>
    <t>Primljeni krediti od inozemnih kreditnih institucija - dugoročni</t>
  </si>
  <si>
    <t>84463</t>
  </si>
  <si>
    <t>Primljeni financijski leasing od inozemnih kreditnih institucija</t>
  </si>
  <si>
    <t>Primljeni zajmovi od inozemnih osiguravajućih društava - dugoročni</t>
  </si>
  <si>
    <t>Primljeni zajmovi od ostalih inozemnih financijskih institucija - dugoročni</t>
  </si>
  <si>
    <t>84483</t>
  </si>
  <si>
    <t>Primljeni financijski leasing od ostalih inozemnih financijskih institucija</t>
  </si>
  <si>
    <t>Primljeni zajmovi od tuzemnih trgovačkih društava izvan javnog sektora - dugoročni</t>
  </si>
  <si>
    <t>Primljeni zajmovi od tuzemnih obrtnika - dugoročni</t>
  </si>
  <si>
    <t>Primljeni zajmovi od inozemnih trgovačkih društava - dugoročni</t>
  </si>
  <si>
    <t>Primljeni zajmovi od državnog proračuna - kratkoročni</t>
  </si>
  <si>
    <t>Primljeni zajmovi od državnog proračuna - dugoročni</t>
  </si>
  <si>
    <t>Primljeni zajmovi od županijskih proračuna - kratkoročni</t>
  </si>
  <si>
    <t>Primljeni zajmovi od županijskih proračuna - dugoročni</t>
  </si>
  <si>
    <t>Primljeni zajmovi od gradskih proračuna - kratkoročni</t>
  </si>
  <si>
    <t>Primljeni zajmovi od gradskih proračuna - dugoročni</t>
  </si>
  <si>
    <t>Primljeni zajmovi od općinskih proračuna - kratkoročni</t>
  </si>
  <si>
    <t>Primljeni zajmovi od općinskih proračuna - dugoročni</t>
  </si>
  <si>
    <t>Primljeni zajmovi od HZMO-a, HZZ-a i HZZO-a - kratkoročni</t>
  </si>
  <si>
    <t>Primljeni zajmovi od HZMO-a, HZZ-a i HZZO-a - dugoročni</t>
  </si>
  <si>
    <t>Primljeni zajmovi od ostalih izvanproračunskih korisnika državnog proračuna - kratkoročni</t>
  </si>
  <si>
    <t>Primljeni zajmovi od ostalih izvanproračunskih korisnika državnog proračuna - dugoročni</t>
  </si>
  <si>
    <t>84771</t>
  </si>
  <si>
    <t>Primljeni zajmovi od izvanproračunskih korisnika županijskih, gradskih i općinskih proračuna - kratkoročni</t>
  </si>
  <si>
    <t>84772</t>
  </si>
  <si>
    <t>Primljeni zajmovi od izvanproračunskih korisnika županijskih, gradskih i općinskih proračuna - dugoročni</t>
  </si>
  <si>
    <t>Ostali tuzemni vrijednosni papiri - dugoročni</t>
  </si>
  <si>
    <t>Dani zajmovi neprofitnim organizacijama, građanima i kućanstvima u tuzemstvu – dugoročni</t>
  </si>
  <si>
    <t>51213</t>
  </si>
  <si>
    <t>Dani zajmovi neprofitnim organizacijama, građanima i kućanstvima u tuzemstvu po protestiranim jamstvima</t>
  </si>
  <si>
    <t>Dani zajmovi kreditnim institucijama u javnom sektoru – dugoročni</t>
  </si>
  <si>
    <t>51323</t>
  </si>
  <si>
    <t>Dani zajmovi kreditnim institucijama u javnom sektoru po protestiranim jamstvima</t>
  </si>
  <si>
    <t>Dani zajmovi osiguravajućim društvima u javnom sektoru – dugoročni</t>
  </si>
  <si>
    <t>51333</t>
  </si>
  <si>
    <t>Dani zajmovi osiguravajućim društvima u javnom sektoru po protestiranim jamstvima</t>
  </si>
  <si>
    <t>Dani zajmovi ostalim financijskim institucijama u javnom sektoru – dugoročni</t>
  </si>
  <si>
    <t>51343</t>
  </si>
  <si>
    <t>Dani zajmovi ostalim financijskim institucijama u javnom sektoru po protestiranim jamstvima</t>
  </si>
  <si>
    <t>Dani zajmovi trgovačkim društvima u javnom sektoru – kratkoročni</t>
  </si>
  <si>
    <t>Dani zajmovi trgovačkim društvima u javnom sektoru – dugoročni</t>
  </si>
  <si>
    <t>51413</t>
  </si>
  <si>
    <t>Dani zajmovi trgovačkim društvima u javnom sektoru po protestiranim jamstvima</t>
  </si>
  <si>
    <t>Dani zajmovi tuzemnim kreditnim institucijama izvan javnog sektora – dugoročni</t>
  </si>
  <si>
    <t>51533</t>
  </si>
  <si>
    <t>Dani zajmovi tuzemnim kreditnim institucijama izvan javnog sektora po protestiranim jamstvima</t>
  </si>
  <si>
    <t>Dani zajmovi tuzemnim osiguravajućim društvima izvan javnog sektora – dugoročni</t>
  </si>
  <si>
    <t>51543</t>
  </si>
  <si>
    <t>Dani zajmovi tuzemnim osiguravajućim društvima izvan javnog sektora po protestiranim jamstvima</t>
  </si>
  <si>
    <t>Dani zajmovi ostalim tuzemnim financijskim institucijama izvan javnog sektora – dugoročni</t>
  </si>
  <si>
    <t>51553</t>
  </si>
  <si>
    <t>Dani zajmovi ostalim tuzemnim financijskim institucijama izvan javnog sektora po protestiranim jamstvima</t>
  </si>
  <si>
    <t>Dani zajmovi tuzemnim trgovačkim društvima izvan javnog sektora – kratkoročni</t>
  </si>
  <si>
    <t>Dani zajmovi tuzemnim trgovačkim društvima izvan javnog sektora – dugoročni</t>
  </si>
  <si>
    <t>51633</t>
  </si>
  <si>
    <t>Dani zajmovi tuzemnim trgovačkim društvima izvan javnog sektora po protestiranim jamstvima</t>
  </si>
  <si>
    <t>Dani zajmovi tuzemnim obrtnicima – kratkoročni</t>
  </si>
  <si>
    <t>Dani zajmovi tuzemnim obrtnicima – dugoročni</t>
  </si>
  <si>
    <t>51643</t>
  </si>
  <si>
    <t>Dani zajmovi tuzemnim obrtnicima po protestiranim jamstvima</t>
  </si>
  <si>
    <t>Dani zajmovi državnom proračunu – kratkoročni</t>
  </si>
  <si>
    <t>Dani zajmovi državnom proračunu – dugoročni</t>
  </si>
  <si>
    <t>Dani zajmovi županijskim proračunima – kratkoročni</t>
  </si>
  <si>
    <t>Dani zajmovi županijskim proračunima – dugoročni</t>
  </si>
  <si>
    <t>51723</t>
  </si>
  <si>
    <t>Dani zajmovi županijskim proračunima po protestiranim jamstvima</t>
  </si>
  <si>
    <t>Dani zajmovi gradskim proračunima – kratkoročni</t>
  </si>
  <si>
    <t>Dani zajmovi gradskim proračunima – dugoročni</t>
  </si>
  <si>
    <t>51733</t>
  </si>
  <si>
    <t>Dani zajmovi gradskim proračunima po protestiranim jamstvima</t>
  </si>
  <si>
    <t>Dani zajmovi općinskim proračunima – kratkoročni</t>
  </si>
  <si>
    <t>Dani zajmovi općinskim proračunima – dugoročni</t>
  </si>
  <si>
    <t>51743</t>
  </si>
  <si>
    <t>Dani zajmovi općinskim proračunima po protestiranim jamstvima</t>
  </si>
  <si>
    <t>Dani zajmovi HZMO-u, HZZ-u i HZZO-u – kratkoročni</t>
  </si>
  <si>
    <t>Dani zajmovi HZMO-u, HZZ-u i HZZO-u – dugoročni</t>
  </si>
  <si>
    <t>51753</t>
  </si>
  <si>
    <t>Dani zajmovi HZMO-u, HZZ-u i HZZO-u po protestiranim jamstvima</t>
  </si>
  <si>
    <t>Dani zajmovi ostalim izvanproračunskim korisnicima državnog proračuna – kratkoročni</t>
  </si>
  <si>
    <t>Dani zajmovi ostalim izvanproračunskim korisnicima državnog proračuna – dugoročni</t>
  </si>
  <si>
    <t>51763</t>
  </si>
  <si>
    <t>Dani zajmovi ostalim izvanproračunskim korisnicima državnog proračuna po protestiranim jamstvima</t>
  </si>
  <si>
    <t>Dani zajmovi izvanproračunskim korisnicima županijskih, gradskih i općinskih proračuna – kratkoročni</t>
  </si>
  <si>
    <t>Dani zajmovi izvanproračunskim korisnicima županijskih, gradskih i općinskih proračuna – dugoročni</t>
  </si>
  <si>
    <t>51773</t>
  </si>
  <si>
    <t>Dani zajmovi izvanproračunskim korisnicima županijskih, gradskih i općinskih proračuna po protestiranim jamstvima</t>
  </si>
  <si>
    <t>Otplata glavnice primljenih zajmova od međunarodnih organizacija – dugoročnih</t>
  </si>
  <si>
    <t>Otplata glavnice primljenih kredita i zajmova od institucija i tijela EU – dugoročnih</t>
  </si>
  <si>
    <t>Otplata glavnice primljenih zajmova od inozemnih vlada u EU – dugoročnih</t>
  </si>
  <si>
    <t>Otplata glavnice primljenih zajmova od inozemnih vlada izvan EU – dugoročnih</t>
  </si>
  <si>
    <t>Otplata glavnice primljenih kredita od kreditnih institucija u javnom sektoru – kratkoročnih</t>
  </si>
  <si>
    <t>Otplata glavnice primljenih kredita od kreditnih institucija u javnom sektoru – dugoročnih</t>
  </si>
  <si>
    <t>54223</t>
  </si>
  <si>
    <t>Otplata glavnice po financijskom leasingu od kreditnih institucija u javnom sektoru</t>
  </si>
  <si>
    <t>Otplata glavnice primljenih zajmova od osiguravajućih društava u javnom sektoru – dugoročnih</t>
  </si>
  <si>
    <t>Otplata glavnice primljenih zajmova od ostalih financijskih institucija u javnom sektoru – dugoročnih</t>
  </si>
  <si>
    <t>54243</t>
  </si>
  <si>
    <t>Otplata glavnice po financijskom leasingu od ostalih financijskih institucija u javnom sektoru</t>
  </si>
  <si>
    <t>Otplata glavnice primljenih zajmova od trgovačkih društava u javnom sektoru – dugoročnih</t>
  </si>
  <si>
    <t>Otplata glavnice primljenih kredita od tuzemnih kreditnih institucija izvan javnog sektora – kratkoročnih</t>
  </si>
  <si>
    <t>Otplata glavnice primljenih kredita od tuzemnih kreditnih institucija izvan javnog sektora – dugoročnih</t>
  </si>
  <si>
    <t>54433</t>
  </si>
  <si>
    <t>Otplata glavnice po financijskom leasingu od tuzemnih kreditnih institucija izvan javnog sektora</t>
  </si>
  <si>
    <t>Otplata glavnice primljenih zajmova od tuzemnih osiguravajućih društava izvan javnog sektora – dugoročnih</t>
  </si>
  <si>
    <t>Otplata glavnice primljenih zajmova od ostalih tuzemnih financijskih institucija izvan javnog sektora – dugoročnih</t>
  </si>
  <si>
    <t>54453</t>
  </si>
  <si>
    <t>Otplata glavnice po financijskom leasingu od ostalih tuzemnih financijskih institucija izvan javnog sektora</t>
  </si>
  <si>
    <t>Otplata glavnice primljenih kredita od inozemnih kreditnih institucija – kratkoročnih</t>
  </si>
  <si>
    <t>Otplata glavnice primljenih kredita od inozemnih kreditnih institucija – dugoročnih</t>
  </si>
  <si>
    <t>54463</t>
  </si>
  <si>
    <t>Otplata glavnice po financijskom leasingu od inozemnih kreditnih institucija</t>
  </si>
  <si>
    <t>Otplata glavnice primljenih zajmova od inozemnih osiguravajućih društava – dugoročnih</t>
  </si>
  <si>
    <t>Otplata glavnice primljenih zajmova od ostalih inozemnih financijskih institucija – dugoročnih</t>
  </si>
  <si>
    <t>54483</t>
  </si>
  <si>
    <t>Otplata glavnice primljenog financijskog leasinga od ostalih inozemnih financijskih institucija</t>
  </si>
  <si>
    <t>Otplata glavnice primljenih zajmova od tuzemnih trgovačkih društava izvan javnog sektora – dugoročnih</t>
  </si>
  <si>
    <t>Otplata glavnice primljenih zajmova od tuzemnih obrtnika – dugoročnih</t>
  </si>
  <si>
    <t>Otplata glavnice primljenih zajmova od inozemnih trgovačkih društava – dugoročnih</t>
  </si>
  <si>
    <t>Otplata glavnice primljenih zajmova od državnog proračuna – kratkoročnih</t>
  </si>
  <si>
    <t>Otplata glavnice primljenih zajmova od državnog proračuna – dugoročnih</t>
  </si>
  <si>
    <t>Otplata glavnice primljenih zajmova od županijskih proračuna – kratkoročnih</t>
  </si>
  <si>
    <t>Otplata glavnice primljenih zajmova od županijskih proračuna – dugoročnih</t>
  </si>
  <si>
    <t>Otplata glavnice primljenih zajmova od gradskih proračuna – kratkoročnih</t>
  </si>
  <si>
    <t>Otplata glavnice primljenih zajmova od gradskih proračuna – dugoročnih</t>
  </si>
  <si>
    <t>Otplata glavnice primljenih zajmova od općinskih proračuna – kratkoročnih</t>
  </si>
  <si>
    <t>Otplata glavnice primljenih zajmova od općinskih proračuna – dugoročnih</t>
  </si>
  <si>
    <t>Otplata glavnice primljenih zajmova od HZMO-a, HZZ-a i HZZO-a – kratkoročnih</t>
  </si>
  <si>
    <t>Otplata glavnice primljenih zajmova od HZMO-a, HZZ-a i HZZO-a – dugoročnih</t>
  </si>
  <si>
    <t>Otplata glavnice primljenih zajmova od ostalih izvanproračunskih korisnika državnog proračuna – kratkoročnih</t>
  </si>
  <si>
    <t>Otplata glavnice primljenih zajmova od ostalih izvanproračunskih korisnika državnog proračuna – dugoročnih</t>
  </si>
  <si>
    <t>Otplata glavnice primljenih zajmova od izvanproračunskih korisnika županijskih, gradskih i općinskih proračuna – kratkoročnih</t>
  </si>
  <si>
    <t>Otplata glavnice primljenih zajmova od izvanproračunskih korisnika županijskih, gradskih i općinskih proračuna – dugoročnih</t>
  </si>
  <si>
    <t>Izdaci za otplatu glavnice za izdane ostale vrijednosne papire u zemlji – dugoročne</t>
  </si>
  <si>
    <t>Obvezni dodatni podaci</t>
  </si>
  <si>
    <t>OPIS</t>
  </si>
  <si>
    <t>Stanje na kraju izvještajnog razdoblja</t>
  </si>
  <si>
    <t>26224,26233, 26244,26314</t>
  </si>
  <si>
    <t>Obveze za zajmove po faktoringu od kreditnih institucija,  osiguravajućih društava, financijskih institucija i trgovačkih društava u javnom sektoru</t>
  </si>
  <si>
    <t>26243</t>
  </si>
  <si>
    <t>Obveze za financijski leasing od ostalih financijskih institucija u javnom sektoru</t>
  </si>
  <si>
    <t>26453</t>
  </si>
  <si>
    <t>Obveze za financijski leasing od ostalih tuzemnih financijskih institucija izvan javnog sektora</t>
  </si>
  <si>
    <t>Obveze za zajmove po faktoringu od ostalih tuzemnih financijskih institucija izvan javnog sektora</t>
  </si>
  <si>
    <t>26463</t>
  </si>
  <si>
    <t>Obveze za financijski leasing od inozemnih kreditnih institucija</t>
  </si>
  <si>
    <t>26464,26473, 26484,26554, 26564</t>
  </si>
  <si>
    <t>Obveze za zajmove po faktoringu od inozemnih kreditnih institucija, inozemnih osiguravajućih društava, ostalih inozemnih financijskih institucija, inozemnih trgovačkih društava i inozemnih obrtnika</t>
  </si>
  <si>
    <t>26483</t>
  </si>
  <si>
    <t>Obveze za financijski leasing od ostalih inozemnih financijskih institucija</t>
  </si>
  <si>
    <t>Obveze za zajmove po faktoringu od tuzemnih trgovačkih društava izvan javnog sektora</t>
  </si>
  <si>
    <t>U _________________________________________, dana: ____.____.________.</t>
  </si>
  <si>
    <t>Odgoovorna osoba (potpis)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</si>
</sst>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,##0.0"/>
  </numFmts>
  <fonts count="24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0"/>
      <color indexed="43"/>
      <name val="Arial"/>
      <family val="2"/>
      <charset val="238"/>
    </font>
    <font>
      <sz val="10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b/>
      <sz val="12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color indexed="9"/>
      <name val="Arial"/>
      <charset val="238"/>
    </font>
    <font>
      <sz val="8"/>
      <name val="Arial"/>
      <charset val="238"/>
    </font>
    <font>
      <b/>
      <sz val="8"/>
      <color indexed="55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18"/>
      <name val="Arial"/>
      <family val="2"/>
      <charset val="238"/>
    </font>
    <font>
      <b/>
      <sz val="11"/>
      <color indexed="18"/>
      <name val="Arial"/>
      <family val="2"/>
      <charset val="238"/>
    </font>
    <font>
      <sz val="8"/>
      <name val="Arial"/>
      <family val="2"/>
      <charset val="238"/>
    </font>
    <font>
      <strike/>
      <sz val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22"/>
      </patternFill>
    </fill>
    <fill>
      <patternFill patternType="solid">
        <fgColor indexed="26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8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/>
      <diagonal/>
    </border>
    <border>
      <left style="thin">
        <color indexed="18"/>
      </left>
      <right style="thin">
        <color indexed="18"/>
      </right>
      <top style="thin">
        <color indexed="8"/>
      </top>
      <bottom/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18"/>
      </right>
      <top style="thin">
        <color indexed="64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22"/>
      </bottom>
      <diagonal/>
    </border>
    <border>
      <left style="thin">
        <color indexed="18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64"/>
      </bottom>
      <diagonal/>
    </border>
    <border>
      <left style="thin">
        <color indexed="18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8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22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8"/>
      </right>
      <top style="thin">
        <color indexed="22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3" fillId="0" borderId="0"/>
  </cellStyleXfs>
  <cellXfs count="86">
    <xf numFmtId="0" fontId="0" fillId="0" borderId="0" xfId="0"/>
    <xf numFmtId="0" fontId="2" fillId="2" borderId="0" xfId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right" vertical="center"/>
      <protection hidden="1"/>
    </xf>
    <xf numFmtId="0" fontId="2" fillId="0" borderId="0" xfId="1" applyFont="1" applyAlignment="1" applyProtection="1">
      <protection hidden="1"/>
    </xf>
    <xf numFmtId="0" fontId="3" fillId="0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top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horizontal="left" vertical="top" shrinkToFit="1"/>
      <protection hidden="1"/>
    </xf>
    <xf numFmtId="0" fontId="12" fillId="0" borderId="0" xfId="0" applyFont="1" applyAlignment="1" applyProtection="1">
      <alignment shrinkToFit="1"/>
      <protection hidden="1"/>
    </xf>
    <xf numFmtId="4" fontId="13" fillId="2" borderId="4" xfId="0" applyNumberFormat="1" applyFont="1" applyFill="1" applyBorder="1" applyAlignment="1" applyProtection="1">
      <alignment horizontal="center" vertical="center" shrinkToFit="1"/>
      <protection hidden="1"/>
    </xf>
    <xf numFmtId="4" fontId="13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6" xfId="0" applyFont="1" applyBorder="1" applyAlignment="1" applyProtection="1">
      <alignment horizontal="center" vertical="top" shrinkToFi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9" xfId="2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1" fontId="17" fillId="5" borderId="11" xfId="3" applyNumberFormat="1" applyFont="1" applyFill="1" applyBorder="1" applyAlignment="1" applyProtection="1">
      <alignment horizontal="center" vertical="center" wrapText="1"/>
      <protection hidden="1"/>
    </xf>
    <xf numFmtId="1" fontId="17" fillId="6" borderId="12" xfId="0" applyNumberFormat="1" applyFont="1" applyFill="1" applyBorder="1" applyAlignment="1" applyProtection="1">
      <alignment horizontal="center" vertical="center" wrapText="1"/>
      <protection hidden="1"/>
    </xf>
    <xf numFmtId="1" fontId="17" fillId="5" borderId="12" xfId="3" applyNumberFormat="1" applyFont="1" applyFill="1" applyBorder="1" applyAlignment="1" applyProtection="1">
      <alignment horizontal="center" vertical="center" wrapText="1"/>
      <protection hidden="1"/>
    </xf>
    <xf numFmtId="1" fontId="17" fillId="6" borderId="12" xfId="0" applyNumberFormat="1" applyFont="1" applyFill="1" applyBorder="1" applyAlignment="1" applyProtection="1">
      <alignment horizontal="center" vertical="center"/>
      <protection hidden="1"/>
    </xf>
    <xf numFmtId="1" fontId="17" fillId="6" borderId="13" xfId="0" applyNumberFormat="1" applyFont="1" applyFill="1" applyBorder="1" applyAlignment="1" applyProtection="1">
      <alignment horizontal="center" vertical="center"/>
      <protection hidden="1"/>
    </xf>
    <xf numFmtId="0" fontId="18" fillId="7" borderId="14" xfId="2" applyFont="1" applyFill="1" applyBorder="1" applyAlignment="1" applyProtection="1">
      <alignment horizontal="left" vertical="center" wrapText="1"/>
      <protection hidden="1"/>
    </xf>
    <xf numFmtId="0" fontId="0" fillId="7" borderId="15" xfId="0" applyFill="1" applyBorder="1" applyAlignment="1" applyProtection="1">
      <alignment horizontal="left" vertical="center" wrapText="1"/>
      <protection hidden="1"/>
    </xf>
    <xf numFmtId="0" fontId="18" fillId="0" borderId="15" xfId="0" applyFont="1" applyFill="1" applyBorder="1" applyAlignment="1" applyProtection="1">
      <alignment horizontal="left" vertical="center"/>
      <protection hidden="1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49" fontId="12" fillId="0" borderId="17" xfId="3" applyNumberFormat="1" applyFont="1" applyFill="1" applyBorder="1" applyAlignment="1" applyProtection="1">
      <alignment horizontal="left" vertical="top" wrapText="1"/>
      <protection hidden="1"/>
    </xf>
    <xf numFmtId="49" fontId="12" fillId="0" borderId="18" xfId="0" applyNumberFormat="1" applyFont="1" applyFill="1" applyBorder="1" applyAlignment="1" applyProtection="1">
      <alignment horizontal="left" vertical="top" wrapText="1"/>
      <protection hidden="1"/>
    </xf>
    <xf numFmtId="164" fontId="10" fillId="0" borderId="18" xfId="3" applyNumberFormat="1" applyFont="1" applyFill="1" applyBorder="1" applyAlignment="1" applyProtection="1">
      <alignment horizontal="center" vertical="top" wrapText="1"/>
      <protection hidden="1"/>
    </xf>
    <xf numFmtId="3" fontId="17" fillId="0" borderId="18" xfId="0" applyNumberFormat="1" applyFont="1" applyFill="1" applyBorder="1" applyAlignment="1" applyProtection="1">
      <alignment horizontal="right" vertical="top" shrinkToFit="1"/>
      <protection hidden="1"/>
    </xf>
    <xf numFmtId="165" fontId="19" fillId="0" borderId="19" xfId="0" applyNumberFormat="1" applyFont="1" applyFill="1" applyBorder="1" applyAlignment="1" applyProtection="1">
      <alignment horizontal="right" vertical="top"/>
      <protection hidden="1"/>
    </xf>
    <xf numFmtId="3" fontId="19" fillId="0" borderId="18" xfId="0" applyNumberFormat="1" applyFont="1" applyFill="1" applyBorder="1" applyAlignment="1" applyProtection="1">
      <alignment horizontal="right" vertical="top" shrinkToFit="1"/>
      <protection locked="0"/>
    </xf>
    <xf numFmtId="49" fontId="12" fillId="0" borderId="18" xfId="0" applyNumberFormat="1" applyFont="1" applyFill="1" applyBorder="1" applyAlignment="1" applyProtection="1">
      <alignment horizontal="left" vertical="top" shrinkToFit="1"/>
      <protection hidden="1"/>
    </xf>
    <xf numFmtId="49" fontId="12" fillId="0" borderId="18" xfId="0" applyNumberFormat="1" applyFont="1" applyFill="1" applyBorder="1" applyAlignment="1" applyProtection="1">
      <alignment horizontal="left" vertical="top" wrapText="1" shrinkToFit="1"/>
      <protection hidden="1"/>
    </xf>
    <xf numFmtId="49" fontId="12" fillId="0" borderId="18" xfId="0" applyNumberFormat="1" applyFont="1" applyFill="1" applyBorder="1" applyAlignment="1" applyProtection="1">
      <alignment horizontal="left" vertical="top"/>
      <protection hidden="1"/>
    </xf>
    <xf numFmtId="49" fontId="12" fillId="0" borderId="20" xfId="3" applyNumberFormat="1" applyFont="1" applyFill="1" applyBorder="1" applyAlignment="1" applyProtection="1">
      <alignment horizontal="left" vertical="top" wrapText="1"/>
      <protection hidden="1"/>
    </xf>
    <xf numFmtId="49" fontId="12" fillId="0" borderId="21" xfId="0" applyNumberFormat="1" applyFont="1" applyFill="1" applyBorder="1" applyAlignment="1" applyProtection="1">
      <alignment horizontal="left" vertical="top" wrapText="1"/>
      <protection hidden="1"/>
    </xf>
    <xf numFmtId="164" fontId="10" fillId="0" borderId="21" xfId="3" applyNumberFormat="1" applyFont="1" applyFill="1" applyBorder="1" applyAlignment="1" applyProtection="1">
      <alignment horizontal="center" vertical="top" wrapText="1"/>
      <protection hidden="1"/>
    </xf>
    <xf numFmtId="3" fontId="19" fillId="0" borderId="21" xfId="0" applyNumberFormat="1" applyFont="1" applyFill="1" applyBorder="1" applyAlignment="1" applyProtection="1">
      <alignment horizontal="right" vertical="top" shrinkToFit="1"/>
      <protection locked="0"/>
    </xf>
    <xf numFmtId="165" fontId="19" fillId="0" borderId="22" xfId="0" applyNumberFormat="1" applyFont="1" applyFill="1" applyBorder="1" applyAlignment="1" applyProtection="1">
      <alignment horizontal="right" vertical="top"/>
      <protection hidden="1"/>
    </xf>
    <xf numFmtId="49" fontId="12" fillId="0" borderId="17" xfId="3" applyNumberFormat="1" applyFont="1" applyFill="1" applyBorder="1" applyAlignment="1" applyProtection="1">
      <alignment horizontal="left" vertical="top" shrinkToFit="1"/>
      <protection hidden="1"/>
    </xf>
    <xf numFmtId="3" fontId="17" fillId="0" borderId="21" xfId="0" applyNumberFormat="1" applyFont="1" applyFill="1" applyBorder="1" applyAlignment="1" applyProtection="1">
      <alignment horizontal="right" vertical="top" shrinkToFit="1"/>
      <protection hidden="1"/>
    </xf>
    <xf numFmtId="0" fontId="18" fillId="7" borderId="4" xfId="2" applyFont="1" applyFill="1" applyBorder="1" applyAlignment="1" applyProtection="1">
      <alignment horizontal="left" vertical="center" wrapText="1"/>
      <protection hidden="1"/>
    </xf>
    <xf numFmtId="0" fontId="0" fillId="7" borderId="23" xfId="0" applyFill="1" applyBorder="1" applyAlignment="1" applyProtection="1">
      <alignment horizontal="left" vertical="center" wrapText="1"/>
      <protection hidden="1"/>
    </xf>
    <xf numFmtId="0" fontId="18" fillId="7" borderId="23" xfId="0" applyFont="1" applyFill="1" applyBorder="1" applyAlignment="1" applyProtection="1">
      <alignment horizontal="left" vertical="center"/>
      <protection hidden="1"/>
    </xf>
    <xf numFmtId="0" fontId="18" fillId="7" borderId="5" xfId="0" applyFont="1" applyFill="1" applyBorder="1" applyAlignment="1" applyProtection="1">
      <alignment horizontal="left" vertical="center"/>
      <protection hidden="1"/>
    </xf>
    <xf numFmtId="0" fontId="18" fillId="0" borderId="6" xfId="0" applyFont="1" applyFill="1" applyBorder="1" applyAlignment="1">
      <alignment horizontal="left" vertical="center"/>
    </xf>
    <xf numFmtId="0" fontId="10" fillId="4" borderId="24" xfId="0" applyFont="1" applyFill="1" applyBorder="1" applyAlignment="1" applyProtection="1">
      <alignment horizontal="center" vertical="center" wrapText="1"/>
      <protection hidden="1"/>
    </xf>
    <xf numFmtId="0" fontId="10" fillId="4" borderId="25" xfId="2" applyFont="1" applyFill="1" applyBorder="1" applyAlignment="1" applyProtection="1">
      <alignment horizontal="center" vertical="center"/>
      <protection hidden="1"/>
    </xf>
    <xf numFmtId="0" fontId="10" fillId="4" borderId="2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1" fontId="23" fillId="8" borderId="27" xfId="3" applyNumberFormat="1" applyFont="1" applyFill="1" applyBorder="1" applyAlignment="1" applyProtection="1">
      <alignment horizontal="center" vertical="center" wrapText="1"/>
      <protection hidden="1"/>
    </xf>
    <xf numFmtId="1" fontId="23" fillId="2" borderId="28" xfId="0" applyNumberFormat="1" applyFont="1" applyFill="1" applyBorder="1" applyAlignment="1" applyProtection="1">
      <alignment horizontal="center" vertical="center" wrapText="1"/>
      <protection hidden="1"/>
    </xf>
    <xf numFmtId="1" fontId="23" fillId="2" borderId="12" xfId="0" applyNumberFormat="1" applyFont="1" applyFill="1" applyBorder="1" applyAlignment="1" applyProtection="1">
      <alignment horizontal="center" vertical="center"/>
      <protection hidden="1"/>
    </xf>
    <xf numFmtId="1" fontId="23" fillId="2" borderId="29" xfId="0" applyNumberFormat="1" applyFont="1" applyFill="1" applyBorder="1" applyAlignment="1" applyProtection="1">
      <alignment horizontal="center" vertical="center"/>
    </xf>
    <xf numFmtId="1" fontId="22" fillId="0" borderId="0" xfId="0" applyNumberFormat="1" applyFont="1" applyFill="1" applyBorder="1" applyAlignment="1" applyProtection="1">
      <alignment horizontal="center" vertical="center"/>
    </xf>
    <xf numFmtId="49" fontId="21" fillId="0" borderId="30" xfId="3" applyNumberFormat="1" applyFont="1" applyFill="1" applyBorder="1" applyAlignment="1" applyProtection="1">
      <alignment horizontal="left" vertical="top" wrapText="1"/>
      <protection hidden="1"/>
    </xf>
    <xf numFmtId="49" fontId="12" fillId="0" borderId="15" xfId="0" applyNumberFormat="1" applyFont="1" applyFill="1" applyBorder="1" applyAlignment="1" applyProtection="1">
      <alignment horizontal="left" vertical="top" wrapText="1"/>
      <protection hidden="1"/>
    </xf>
    <xf numFmtId="164" fontId="10" fillId="0" borderId="15" xfId="3" applyNumberFormat="1" applyFont="1" applyFill="1" applyBorder="1" applyAlignment="1" applyProtection="1">
      <alignment horizontal="center" vertical="top" wrapText="1"/>
      <protection hidden="1"/>
    </xf>
    <xf numFmtId="3" fontId="19" fillId="0" borderId="31" xfId="0" applyNumberFormat="1" applyFont="1" applyFill="1" applyBorder="1" applyAlignment="1" applyProtection="1">
      <alignment horizontal="right" vertical="top" shrinkToFit="1"/>
      <protection locked="0"/>
    </xf>
    <xf numFmtId="165" fontId="12" fillId="0" borderId="0" xfId="0" applyNumberFormat="1" applyFont="1" applyFill="1" applyBorder="1" applyAlignment="1" applyProtection="1">
      <alignment horizontal="right" vertical="center"/>
    </xf>
    <xf numFmtId="49" fontId="12" fillId="0" borderId="32" xfId="3" applyNumberFormat="1" applyFont="1" applyFill="1" applyBorder="1" applyAlignment="1" applyProtection="1">
      <alignment horizontal="left" vertical="top" wrapText="1"/>
      <protection hidden="1"/>
    </xf>
    <xf numFmtId="3" fontId="19" fillId="0" borderId="33" xfId="0" applyNumberFormat="1" applyFont="1" applyFill="1" applyBorder="1" applyAlignment="1" applyProtection="1">
      <alignment horizontal="right" vertical="top" shrinkToFit="1"/>
      <protection locked="0"/>
    </xf>
    <xf numFmtId="49" fontId="21" fillId="0" borderId="32" xfId="3" applyNumberFormat="1" applyFont="1" applyFill="1" applyBorder="1" applyAlignment="1" applyProtection="1">
      <alignment horizontal="left" vertical="top" wrapText="1"/>
      <protection hidden="1"/>
    </xf>
    <xf numFmtId="49" fontId="12" fillId="0" borderId="34" xfId="3" applyNumberFormat="1" applyFont="1" applyFill="1" applyBorder="1" applyAlignment="1" applyProtection="1">
      <alignment horizontal="left" vertical="top" wrapText="1"/>
      <protection hidden="1"/>
    </xf>
    <xf numFmtId="3" fontId="19" fillId="0" borderId="35" xfId="0" applyNumberFormat="1" applyFont="1" applyFill="1" applyBorder="1" applyAlignment="1" applyProtection="1">
      <alignment horizontal="right" vertical="top" shrinkToFit="1"/>
      <protection locked="0"/>
    </xf>
    <xf numFmtId="0" fontId="12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top" wrapText="1"/>
      <protection hidden="1"/>
    </xf>
    <xf numFmtId="0" fontId="12" fillId="0" borderId="36" xfId="0" applyFont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vertical="center"/>
      <protection hidden="1"/>
    </xf>
  </cellXfs>
  <cellStyles count="5">
    <cellStyle name="Hiperveza" xfId="1" builtinId="8"/>
    <cellStyle name="Normal_Podaci" xfId="3"/>
    <cellStyle name="Normal_Sheet1" xfId="2"/>
    <cellStyle name="Normalno" xfId="0" builtinId="0"/>
    <cellStyle name="Obično_GFI-POD ver. 1.0.5" xfId="4"/>
  </cellStyles>
  <dxfs count="4">
    <dxf>
      <font>
        <condense val="0"/>
        <extend val="0"/>
        <color indexed="10"/>
      </font>
    </dxf>
    <dxf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-RAS%2001.-06.mj.2020.%20-%20SBK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RAS"/>
      <sheetName val="Bil"/>
      <sheetName val="RasF"/>
      <sheetName val="PVRIO"/>
      <sheetName val="Obv"/>
      <sheetName val="Kont"/>
      <sheetName val="Sifre"/>
      <sheetName val="Prom"/>
    </sheetNames>
    <sheetDataSet>
      <sheetData sheetId="0">
        <row r="2">
          <cell r="G2">
            <v>180892.26300000001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74586.194999999992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49140.327000000005</v>
          </cell>
        </row>
        <row r="59">
          <cell r="G59">
            <v>50002.438000000002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52493.760000000002</v>
          </cell>
        </row>
        <row r="68">
          <cell r="G68">
            <v>53289.120000000003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382.654</v>
          </cell>
        </row>
        <row r="76">
          <cell r="G76">
            <v>387.82499999999999</v>
          </cell>
        </row>
        <row r="77">
          <cell r="G77">
            <v>0</v>
          </cell>
        </row>
        <row r="78">
          <cell r="G78">
            <v>7.931</v>
          </cell>
        </row>
        <row r="79">
          <cell r="G79">
            <v>0</v>
          </cell>
        </row>
        <row r="80">
          <cell r="G80">
            <v>400.37200000000001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2176684.7549999999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2301066.7409999999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2404718.3960000002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4">
          <cell r="G124">
            <v>3391180.7250000001</v>
          </cell>
        </row>
        <row r="125">
          <cell r="G125">
            <v>3293129.1319999998</v>
          </cell>
        </row>
        <row r="126">
          <cell r="G126">
            <v>94576.625</v>
          </cell>
        </row>
        <row r="127">
          <cell r="G127">
            <v>3250910.88</v>
          </cell>
        </row>
        <row r="128">
          <cell r="G128">
            <v>128661.414</v>
          </cell>
        </row>
        <row r="129">
          <cell r="G129">
            <v>26791.168000000001</v>
          </cell>
        </row>
        <row r="130">
          <cell r="G130">
            <v>103687.10400000001</v>
          </cell>
        </row>
        <row r="131">
          <cell r="G131">
            <v>17019428.920000002</v>
          </cell>
        </row>
        <row r="132">
          <cell r="G132">
            <v>347413.31</v>
          </cell>
        </row>
        <row r="133">
          <cell r="G133">
            <v>0</v>
          </cell>
        </row>
        <row r="134">
          <cell r="G134">
            <v>140555.065</v>
          </cell>
        </row>
        <row r="135">
          <cell r="G135">
            <v>213757.47</v>
          </cell>
        </row>
        <row r="136">
          <cell r="G136">
            <v>17316000.990000002</v>
          </cell>
        </row>
        <row r="137">
          <cell r="G137">
            <v>1364.2160000000001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0</v>
          </cell>
        </row>
        <row r="147">
          <cell r="G147">
            <v>0</v>
          </cell>
        </row>
        <row r="148">
          <cell r="G148">
            <v>1474.557</v>
          </cell>
        </row>
        <row r="149">
          <cell r="G149">
            <v>27446915.684</v>
          </cell>
        </row>
        <row r="150">
          <cell r="G150">
            <v>21175245.110999998</v>
          </cell>
        </row>
        <row r="151">
          <cell r="G151">
            <v>18429551.550000001</v>
          </cell>
        </row>
        <row r="152">
          <cell r="G152">
            <v>16352105.891999999</v>
          </cell>
        </row>
        <row r="153">
          <cell r="G153">
            <v>0</v>
          </cell>
        </row>
        <row r="154">
          <cell r="G154">
            <v>654072.39899999998</v>
          </cell>
        </row>
        <row r="155">
          <cell r="G155">
            <v>1585676.7079999999</v>
          </cell>
        </row>
        <row r="156">
          <cell r="G156">
            <v>165406.70000000001</v>
          </cell>
        </row>
        <row r="157">
          <cell r="G157">
            <v>2836847.8319999999</v>
          </cell>
        </row>
        <row r="158">
          <cell r="G158">
            <v>0</v>
          </cell>
        </row>
        <row r="159">
          <cell r="G159">
            <v>2873217.676</v>
          </cell>
        </row>
        <row r="160">
          <cell r="G160">
            <v>0</v>
          </cell>
        </row>
        <row r="161">
          <cell r="G161">
            <v>6875601.4400000004</v>
          </cell>
        </row>
        <row r="162">
          <cell r="G162">
            <v>716460.46499999997</v>
          </cell>
        </row>
        <row r="163">
          <cell r="G163">
            <v>14892.012000000001</v>
          </cell>
        </row>
        <row r="164">
          <cell r="G164">
            <v>627909.90399999998</v>
          </cell>
        </row>
        <row r="165">
          <cell r="G165">
            <v>82972.684000000008</v>
          </cell>
        </row>
        <row r="166">
          <cell r="G166">
            <v>0</v>
          </cell>
        </row>
        <row r="167">
          <cell r="G167">
            <v>4628677.6000000006</v>
          </cell>
        </row>
        <row r="168">
          <cell r="G168">
            <v>466844.826</v>
          </cell>
        </row>
        <row r="169">
          <cell r="G169">
            <v>3093632.9760000003</v>
          </cell>
        </row>
        <row r="170">
          <cell r="G170">
            <v>953920.66900000011</v>
          </cell>
        </row>
        <row r="171">
          <cell r="G171">
            <v>104788.68000000001</v>
          </cell>
        </row>
        <row r="172">
          <cell r="G172">
            <v>50748.696000000004</v>
          </cell>
        </row>
        <row r="173">
          <cell r="G173">
            <v>0</v>
          </cell>
        </row>
        <row r="174">
          <cell r="G174">
            <v>20060.906999999999</v>
          </cell>
        </row>
        <row r="175">
          <cell r="G175">
            <v>1554134.2439999999</v>
          </cell>
        </row>
        <row r="176">
          <cell r="G176">
            <v>147322.69999999998</v>
          </cell>
        </row>
        <row r="177">
          <cell r="G177">
            <v>424887.05599999998</v>
          </cell>
        </row>
        <row r="178">
          <cell r="G178">
            <v>13204.907999999999</v>
          </cell>
        </row>
        <row r="179">
          <cell r="G179">
            <v>424410.20600000001</v>
          </cell>
        </row>
        <row r="180">
          <cell r="G180">
            <v>277844.69500000001</v>
          </cell>
        </row>
        <row r="181">
          <cell r="G181">
            <v>107402.94</v>
          </cell>
        </row>
        <row r="182">
          <cell r="G182">
            <v>53412.013999999996</v>
          </cell>
        </row>
        <row r="183">
          <cell r="G183">
            <v>134343.66399999999</v>
          </cell>
        </row>
        <row r="184">
          <cell r="G184">
            <v>6362.1779999999999</v>
          </cell>
        </row>
        <row r="185">
          <cell r="G185">
            <v>101543.344</v>
          </cell>
        </row>
        <row r="186">
          <cell r="G186">
            <v>213706.82</v>
          </cell>
        </row>
        <row r="187">
          <cell r="G187">
            <v>20477.669999999998</v>
          </cell>
        </row>
        <row r="188">
          <cell r="G188">
            <v>74161.020999999993</v>
          </cell>
        </row>
        <row r="189">
          <cell r="G189">
            <v>3304.8519999999999</v>
          </cell>
        </row>
        <row r="190">
          <cell r="G190">
            <v>7774.326</v>
          </cell>
        </row>
        <row r="191">
          <cell r="G191">
            <v>10803.210000000001</v>
          </cell>
        </row>
        <row r="192">
          <cell r="G192">
            <v>24976.879000000001</v>
          </cell>
        </row>
        <row r="193">
          <cell r="G193">
            <v>77213.376000000004</v>
          </cell>
        </row>
        <row r="194">
          <cell r="G194">
            <v>69650.805000000008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>
            <v>0</v>
          </cell>
        </row>
        <row r="200">
          <cell r="G200">
            <v>20438.295000000002</v>
          </cell>
        </row>
        <row r="201">
          <cell r="G201">
            <v>0</v>
          </cell>
        </row>
        <row r="202">
          <cell r="G202">
            <v>0</v>
          </cell>
        </row>
        <row r="203">
          <cell r="G203">
            <v>20746.41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53443.259999999995</v>
          </cell>
        </row>
        <row r="209">
          <cell r="G209">
            <v>16970.304</v>
          </cell>
        </row>
        <row r="210">
          <cell r="G210">
            <v>857.10899999999992</v>
          </cell>
        </row>
        <row r="211">
          <cell r="G211">
            <v>8570.1</v>
          </cell>
        </row>
        <row r="212">
          <cell r="G212">
            <v>27784.690999999999</v>
          </cell>
        </row>
        <row r="213">
          <cell r="G213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0</v>
          </cell>
        </row>
        <row r="230">
          <cell r="G230">
            <v>0</v>
          </cell>
        </row>
        <row r="231">
          <cell r="G231">
            <v>0</v>
          </cell>
        </row>
        <row r="232">
          <cell r="G232">
            <v>0</v>
          </cell>
        </row>
        <row r="233">
          <cell r="G233">
            <v>0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G236">
            <v>0</v>
          </cell>
        </row>
        <row r="237">
          <cell r="G237">
            <v>0</v>
          </cell>
        </row>
        <row r="238">
          <cell r="G238">
            <v>0</v>
          </cell>
        </row>
        <row r="239">
          <cell r="G239">
            <v>0</v>
          </cell>
        </row>
        <row r="240">
          <cell r="G240">
            <v>0</v>
          </cell>
        </row>
        <row r="241">
          <cell r="G241">
            <v>0</v>
          </cell>
        </row>
        <row r="242">
          <cell r="G242">
            <v>0</v>
          </cell>
        </row>
        <row r="243">
          <cell r="G243">
            <v>0</v>
          </cell>
        </row>
        <row r="244">
          <cell r="G244">
            <v>0</v>
          </cell>
        </row>
        <row r="245">
          <cell r="G245">
            <v>0</v>
          </cell>
        </row>
        <row r="246">
          <cell r="G246">
            <v>0</v>
          </cell>
        </row>
        <row r="247">
          <cell r="G247">
            <v>0</v>
          </cell>
        </row>
        <row r="248">
          <cell r="G248">
            <v>0</v>
          </cell>
        </row>
        <row r="249">
          <cell r="G249">
            <v>0</v>
          </cell>
        </row>
        <row r="250">
          <cell r="G250">
            <v>0</v>
          </cell>
        </row>
        <row r="251">
          <cell r="G251">
            <v>0</v>
          </cell>
        </row>
        <row r="252">
          <cell r="G252">
            <v>0</v>
          </cell>
        </row>
        <row r="253">
          <cell r="G253">
            <v>0</v>
          </cell>
        </row>
        <row r="254">
          <cell r="G254">
            <v>0</v>
          </cell>
        </row>
        <row r="255">
          <cell r="G255">
            <v>0</v>
          </cell>
        </row>
        <row r="256">
          <cell r="G256">
            <v>0</v>
          </cell>
        </row>
        <row r="257">
          <cell r="G257">
            <v>0</v>
          </cell>
        </row>
        <row r="258">
          <cell r="G258">
            <v>771</v>
          </cell>
        </row>
        <row r="259">
          <cell r="G259">
            <v>774</v>
          </cell>
        </row>
        <row r="260">
          <cell r="G260">
            <v>777</v>
          </cell>
        </row>
        <row r="261">
          <cell r="G261">
            <v>0</v>
          </cell>
        </row>
        <row r="262">
          <cell r="G262">
            <v>0</v>
          </cell>
        </row>
        <row r="263">
          <cell r="G263">
            <v>0</v>
          </cell>
        </row>
        <row r="264">
          <cell r="G264">
            <v>0</v>
          </cell>
        </row>
        <row r="265">
          <cell r="G265">
            <v>0</v>
          </cell>
        </row>
        <row r="266">
          <cell r="G266">
            <v>0</v>
          </cell>
        </row>
        <row r="267">
          <cell r="G267">
            <v>0</v>
          </cell>
        </row>
        <row r="268">
          <cell r="G268">
            <v>0</v>
          </cell>
        </row>
        <row r="269">
          <cell r="G269">
            <v>0</v>
          </cell>
        </row>
        <row r="270">
          <cell r="G270">
            <v>0</v>
          </cell>
        </row>
        <row r="271">
          <cell r="G271">
            <v>0</v>
          </cell>
        </row>
        <row r="272">
          <cell r="G272">
            <v>0</v>
          </cell>
        </row>
        <row r="273">
          <cell r="G273">
            <v>0</v>
          </cell>
        </row>
        <row r="274">
          <cell r="G274">
            <v>0</v>
          </cell>
        </row>
        <row r="275">
          <cell r="G275">
            <v>0</v>
          </cell>
        </row>
        <row r="276">
          <cell r="G276">
            <v>0</v>
          </cell>
        </row>
        <row r="277">
          <cell r="G277">
            <v>0</v>
          </cell>
        </row>
        <row r="278">
          <cell r="G278">
            <v>0</v>
          </cell>
        </row>
        <row r="279">
          <cell r="G279">
            <v>0</v>
          </cell>
        </row>
        <row r="280">
          <cell r="G280">
            <v>0</v>
          </cell>
        </row>
        <row r="281">
          <cell r="G281">
            <v>0</v>
          </cell>
        </row>
        <row r="282">
          <cell r="G282">
            <v>52112049.373000003</v>
          </cell>
        </row>
        <row r="283">
          <cell r="G283">
            <v>153462.14399999997</v>
          </cell>
        </row>
        <row r="284">
          <cell r="G284">
            <v>1444449.5459999999</v>
          </cell>
        </row>
        <row r="285">
          <cell r="G285">
            <v>0</v>
          </cell>
        </row>
        <row r="286">
          <cell r="G286">
            <v>9894696.6899999995</v>
          </cell>
        </row>
        <row r="287">
          <cell r="G287">
            <v>1722307.1579999998</v>
          </cell>
        </row>
        <row r="288">
          <cell r="G288">
            <v>1178587.0249999999</v>
          </cell>
        </row>
        <row r="289">
          <cell r="G289">
            <v>315495.64799999999</v>
          </cell>
        </row>
        <row r="290">
          <cell r="G290">
            <v>45679.34</v>
          </cell>
        </row>
        <row r="291">
          <cell r="G291">
            <v>23200</v>
          </cell>
        </row>
        <row r="292">
          <cell r="G292">
            <v>23280</v>
          </cell>
        </row>
        <row r="293">
          <cell r="G293">
            <v>23360</v>
          </cell>
        </row>
        <row r="294">
          <cell r="G294">
            <v>0</v>
          </cell>
        </row>
        <row r="295">
          <cell r="G295">
            <v>0</v>
          </cell>
        </row>
        <row r="296">
          <cell r="G296">
            <v>0</v>
          </cell>
        </row>
        <row r="297">
          <cell r="G297">
            <v>0</v>
          </cell>
        </row>
        <row r="298">
          <cell r="G298">
            <v>0</v>
          </cell>
        </row>
        <row r="299">
          <cell r="G299">
            <v>0</v>
          </cell>
        </row>
        <row r="300">
          <cell r="G300">
            <v>0</v>
          </cell>
        </row>
        <row r="301">
          <cell r="G301">
            <v>0</v>
          </cell>
        </row>
        <row r="302">
          <cell r="G302">
            <v>0</v>
          </cell>
        </row>
        <row r="303">
          <cell r="G303">
            <v>23574.12</v>
          </cell>
        </row>
        <row r="304">
          <cell r="G304">
            <v>23652.18</v>
          </cell>
        </row>
        <row r="305">
          <cell r="G305">
            <v>23730.239999999998</v>
          </cell>
        </row>
        <row r="306">
          <cell r="G306">
            <v>0</v>
          </cell>
        </row>
        <row r="307">
          <cell r="G307">
            <v>0</v>
          </cell>
        </row>
        <row r="308">
          <cell r="G308">
            <v>0</v>
          </cell>
        </row>
        <row r="309">
          <cell r="G309">
            <v>0</v>
          </cell>
        </row>
        <row r="310">
          <cell r="G310">
            <v>0</v>
          </cell>
        </row>
        <row r="311">
          <cell r="G311">
            <v>0</v>
          </cell>
        </row>
        <row r="312">
          <cell r="G312">
            <v>0</v>
          </cell>
        </row>
        <row r="313">
          <cell r="G313">
            <v>0</v>
          </cell>
        </row>
        <row r="314">
          <cell r="G314">
            <v>0</v>
          </cell>
        </row>
        <row r="315">
          <cell r="G315">
            <v>0</v>
          </cell>
        </row>
        <row r="316">
          <cell r="G316">
            <v>0</v>
          </cell>
        </row>
        <row r="317">
          <cell r="G317">
            <v>0</v>
          </cell>
        </row>
        <row r="318">
          <cell r="G318">
            <v>0</v>
          </cell>
        </row>
        <row r="319">
          <cell r="G319">
            <v>0</v>
          </cell>
        </row>
        <row r="320">
          <cell r="G320">
            <v>0</v>
          </cell>
        </row>
        <row r="321">
          <cell r="G321">
            <v>0</v>
          </cell>
        </row>
        <row r="322">
          <cell r="G322">
            <v>0</v>
          </cell>
        </row>
        <row r="323">
          <cell r="G323">
            <v>0</v>
          </cell>
        </row>
        <row r="324">
          <cell r="G324">
            <v>0</v>
          </cell>
        </row>
        <row r="325">
          <cell r="G325">
            <v>0</v>
          </cell>
        </row>
        <row r="326">
          <cell r="G326">
            <v>0</v>
          </cell>
        </row>
        <row r="327">
          <cell r="G327">
            <v>0</v>
          </cell>
        </row>
        <row r="328">
          <cell r="G328">
            <v>0</v>
          </cell>
        </row>
        <row r="329">
          <cell r="G329">
            <v>0</v>
          </cell>
        </row>
        <row r="330">
          <cell r="G330">
            <v>0</v>
          </cell>
        </row>
        <row r="331">
          <cell r="G331">
            <v>0</v>
          </cell>
        </row>
        <row r="332">
          <cell r="G332">
            <v>0</v>
          </cell>
        </row>
        <row r="333">
          <cell r="G333">
            <v>0</v>
          </cell>
        </row>
        <row r="334">
          <cell r="G334">
            <v>0</v>
          </cell>
        </row>
        <row r="335">
          <cell r="G335">
            <v>0</v>
          </cell>
        </row>
        <row r="336">
          <cell r="G336">
            <v>0</v>
          </cell>
        </row>
        <row r="337">
          <cell r="G337">
            <v>0</v>
          </cell>
        </row>
        <row r="338">
          <cell r="G338">
            <v>0</v>
          </cell>
        </row>
        <row r="339">
          <cell r="G339">
            <v>0</v>
          </cell>
        </row>
        <row r="340">
          <cell r="G340">
            <v>0</v>
          </cell>
        </row>
        <row r="341">
          <cell r="G341">
            <v>0</v>
          </cell>
        </row>
        <row r="342">
          <cell r="G342">
            <v>1701553.172</v>
          </cell>
        </row>
        <row r="343">
          <cell r="G343">
            <v>0</v>
          </cell>
        </row>
        <row r="344">
          <cell r="G344">
            <v>0</v>
          </cell>
        </row>
        <row r="345">
          <cell r="G345">
            <v>0</v>
          </cell>
        </row>
        <row r="346">
          <cell r="G346">
            <v>0</v>
          </cell>
        </row>
        <row r="347">
          <cell r="G347">
            <v>0</v>
          </cell>
        </row>
        <row r="348">
          <cell r="G348">
            <v>0</v>
          </cell>
        </row>
        <row r="349">
          <cell r="G349">
            <v>0</v>
          </cell>
        </row>
        <row r="350">
          <cell r="G350">
            <v>0</v>
          </cell>
        </row>
        <row r="351">
          <cell r="G351">
            <v>0</v>
          </cell>
        </row>
        <row r="352">
          <cell r="G352">
            <v>0</v>
          </cell>
        </row>
        <row r="353">
          <cell r="G353">
            <v>0</v>
          </cell>
        </row>
        <row r="354">
          <cell r="G354">
            <v>0</v>
          </cell>
        </row>
        <row r="355">
          <cell r="G355">
            <v>1501220.544</v>
          </cell>
        </row>
        <row r="356">
          <cell r="G356">
            <v>143002.875</v>
          </cell>
        </row>
        <row r="357">
          <cell r="G357">
            <v>0</v>
          </cell>
        </row>
        <row r="358">
          <cell r="G358">
            <v>143808.52499999999</v>
          </cell>
        </row>
        <row r="359">
          <cell r="G359">
            <v>0</v>
          </cell>
        </row>
        <row r="360">
          <cell r="G360">
            <v>0</v>
          </cell>
        </row>
        <row r="361">
          <cell r="G361">
            <v>924835.32</v>
          </cell>
        </row>
        <row r="362">
          <cell r="G362">
            <v>135729.50200000001</v>
          </cell>
        </row>
        <row r="363">
          <cell r="G363">
            <v>17111.378000000001</v>
          </cell>
        </row>
        <row r="364">
          <cell r="G364">
            <v>3784.6379999999999</v>
          </cell>
        </row>
        <row r="365">
          <cell r="G365">
            <v>721861.86800000002</v>
          </cell>
        </row>
        <row r="366">
          <cell r="G366">
            <v>0</v>
          </cell>
        </row>
        <row r="367">
          <cell r="G367">
            <v>0</v>
          </cell>
        </row>
        <row r="368">
          <cell r="G368">
            <v>55847.491000000002</v>
          </cell>
        </row>
        <row r="369">
          <cell r="G369">
            <v>0</v>
          </cell>
        </row>
        <row r="370">
          <cell r="G370">
            <v>0</v>
          </cell>
        </row>
        <row r="371">
          <cell r="G371">
            <v>0</v>
          </cell>
        </row>
        <row r="372">
          <cell r="G372">
            <v>0</v>
          </cell>
        </row>
        <row r="373">
          <cell r="G373">
            <v>0</v>
          </cell>
        </row>
        <row r="374">
          <cell r="G374">
            <v>0</v>
          </cell>
        </row>
        <row r="375">
          <cell r="G375">
            <v>0</v>
          </cell>
        </row>
        <row r="376">
          <cell r="G376">
            <v>0</v>
          </cell>
        </row>
        <row r="377">
          <cell r="G377">
            <v>0</v>
          </cell>
        </row>
        <row r="378">
          <cell r="G378">
            <v>0</v>
          </cell>
        </row>
        <row r="379">
          <cell r="G379">
            <v>0</v>
          </cell>
        </row>
        <row r="380">
          <cell r="G380">
            <v>0</v>
          </cell>
        </row>
        <row r="381">
          <cell r="G381">
            <v>0</v>
          </cell>
        </row>
        <row r="382">
          <cell r="G382">
            <v>0</v>
          </cell>
        </row>
        <row r="383">
          <cell r="G383">
            <v>484728.96799999999</v>
          </cell>
        </row>
        <row r="384">
          <cell r="G384">
            <v>0</v>
          </cell>
        </row>
        <row r="385">
          <cell r="G385">
            <v>487266.81599999999</v>
          </cell>
        </row>
        <row r="386">
          <cell r="G386">
            <v>0</v>
          </cell>
        </row>
        <row r="387">
          <cell r="G387">
            <v>0</v>
          </cell>
        </row>
        <row r="388">
          <cell r="G388">
            <v>0</v>
          </cell>
        </row>
        <row r="389">
          <cell r="G389">
            <v>0</v>
          </cell>
        </row>
        <row r="390">
          <cell r="G390">
            <v>0</v>
          </cell>
        </row>
        <row r="391">
          <cell r="G391">
            <v>0</v>
          </cell>
        </row>
        <row r="392">
          <cell r="G392">
            <v>0</v>
          </cell>
        </row>
        <row r="393">
          <cell r="G393">
            <v>0</v>
          </cell>
        </row>
        <row r="394">
          <cell r="G394">
            <v>294418.30800000002</v>
          </cell>
        </row>
        <row r="395">
          <cell r="G395">
            <v>295167.46400000004</v>
          </cell>
        </row>
        <row r="396">
          <cell r="G396">
            <v>0</v>
          </cell>
        </row>
        <row r="397">
          <cell r="G397">
            <v>0</v>
          </cell>
        </row>
        <row r="398">
          <cell r="G398">
            <v>0</v>
          </cell>
        </row>
        <row r="399">
          <cell r="G399">
            <v>0</v>
          </cell>
        </row>
        <row r="400">
          <cell r="G400">
            <v>1927900.9680000001</v>
          </cell>
        </row>
        <row r="401">
          <cell r="G401">
            <v>0</v>
          </cell>
        </row>
        <row r="402">
          <cell r="G402">
            <v>2697899.93</v>
          </cell>
        </row>
        <row r="403">
          <cell r="G403">
            <v>254990.61000000002</v>
          </cell>
        </row>
        <row r="404">
          <cell r="G404">
            <v>72963280.169</v>
          </cell>
        </row>
        <row r="405">
          <cell r="G405">
            <v>76938578.100000009</v>
          </cell>
        </row>
        <row r="406">
          <cell r="G406">
            <v>0</v>
          </cell>
        </row>
        <row r="407">
          <cell r="G407">
            <v>3813031.0120000001</v>
          </cell>
        </row>
        <row r="408">
          <cell r="G408">
            <v>0</v>
          </cell>
        </row>
        <row r="409">
          <cell r="G409">
            <v>16910034.912</v>
          </cell>
        </row>
        <row r="410">
          <cell r="G410">
            <v>2722450.4219999998</v>
          </cell>
        </row>
        <row r="411">
          <cell r="G411">
            <v>0</v>
          </cell>
        </row>
        <row r="412">
          <cell r="G412">
            <v>0</v>
          </cell>
        </row>
        <row r="413">
          <cell r="G413">
            <v>0</v>
          </cell>
        </row>
        <row r="414">
          <cell r="G414">
            <v>0</v>
          </cell>
        </row>
        <row r="415">
          <cell r="G415">
            <v>0</v>
          </cell>
        </row>
        <row r="416">
          <cell r="G416">
            <v>0</v>
          </cell>
        </row>
        <row r="417">
          <cell r="G417">
            <v>0</v>
          </cell>
        </row>
        <row r="418">
          <cell r="G418">
            <v>0</v>
          </cell>
        </row>
        <row r="419">
          <cell r="G419">
            <v>0</v>
          </cell>
        </row>
        <row r="420">
          <cell r="G420">
            <v>0</v>
          </cell>
        </row>
        <row r="421">
          <cell r="G421">
            <v>0</v>
          </cell>
        </row>
        <row r="422">
          <cell r="G422">
            <v>0</v>
          </cell>
        </row>
        <row r="423">
          <cell r="G423">
            <v>0</v>
          </cell>
        </row>
        <row r="424">
          <cell r="G424">
            <v>0</v>
          </cell>
        </row>
        <row r="425">
          <cell r="G425">
            <v>0</v>
          </cell>
        </row>
        <row r="426">
          <cell r="G426">
            <v>0</v>
          </cell>
        </row>
        <row r="427">
          <cell r="G427">
            <v>0</v>
          </cell>
        </row>
        <row r="428">
          <cell r="G428">
            <v>0</v>
          </cell>
        </row>
        <row r="429">
          <cell r="G429">
            <v>0</v>
          </cell>
        </row>
        <row r="430">
          <cell r="G430">
            <v>0</v>
          </cell>
        </row>
        <row r="431">
          <cell r="G431">
            <v>0</v>
          </cell>
        </row>
        <row r="432">
          <cell r="G432">
            <v>0</v>
          </cell>
        </row>
        <row r="433">
          <cell r="G433">
            <v>0</v>
          </cell>
        </row>
        <row r="434">
          <cell r="G434">
            <v>0</v>
          </cell>
        </row>
        <row r="435">
          <cell r="G435">
            <v>0</v>
          </cell>
        </row>
        <row r="436">
          <cell r="G436">
            <v>0</v>
          </cell>
        </row>
        <row r="437">
          <cell r="G437">
            <v>0</v>
          </cell>
        </row>
        <row r="438">
          <cell r="G438">
            <v>0</v>
          </cell>
        </row>
        <row r="439">
          <cell r="G439">
            <v>0</v>
          </cell>
        </row>
        <row r="440">
          <cell r="G440">
            <v>0</v>
          </cell>
        </row>
        <row r="441">
          <cell r="G441">
            <v>0</v>
          </cell>
        </row>
        <row r="442">
          <cell r="G442">
            <v>0</v>
          </cell>
        </row>
        <row r="443">
          <cell r="G443">
            <v>0</v>
          </cell>
        </row>
        <row r="444">
          <cell r="G444">
            <v>0</v>
          </cell>
        </row>
        <row r="445">
          <cell r="G445">
            <v>0</v>
          </cell>
        </row>
        <row r="446">
          <cell r="G446">
            <v>0</v>
          </cell>
        </row>
        <row r="447">
          <cell r="G447">
            <v>0</v>
          </cell>
        </row>
        <row r="448">
          <cell r="G448">
            <v>0</v>
          </cell>
        </row>
        <row r="449">
          <cell r="G449">
            <v>0</v>
          </cell>
        </row>
        <row r="450">
          <cell r="G450">
            <v>0</v>
          </cell>
        </row>
        <row r="451">
          <cell r="G451">
            <v>0</v>
          </cell>
        </row>
        <row r="452">
          <cell r="G452">
            <v>0</v>
          </cell>
        </row>
        <row r="453">
          <cell r="G453">
            <v>0</v>
          </cell>
        </row>
        <row r="454">
          <cell r="G454">
            <v>0</v>
          </cell>
        </row>
        <row r="455">
          <cell r="G455">
            <v>0</v>
          </cell>
        </row>
        <row r="456">
          <cell r="G456">
            <v>0</v>
          </cell>
        </row>
        <row r="457">
          <cell r="G457">
            <v>0</v>
          </cell>
        </row>
        <row r="458">
          <cell r="G458">
            <v>0</v>
          </cell>
        </row>
        <row r="459">
          <cell r="G459">
            <v>0</v>
          </cell>
        </row>
        <row r="460">
          <cell r="G460">
            <v>0</v>
          </cell>
        </row>
        <row r="461">
          <cell r="G461">
            <v>0</v>
          </cell>
        </row>
        <row r="462">
          <cell r="G462">
            <v>0</v>
          </cell>
        </row>
        <row r="463">
          <cell r="G463">
            <v>0</v>
          </cell>
        </row>
        <row r="464">
          <cell r="G464">
            <v>0</v>
          </cell>
        </row>
        <row r="465">
          <cell r="G465">
            <v>0</v>
          </cell>
        </row>
        <row r="466">
          <cell r="G466">
            <v>0</v>
          </cell>
        </row>
        <row r="467">
          <cell r="G467">
            <v>0</v>
          </cell>
        </row>
        <row r="468">
          <cell r="G468">
            <v>0</v>
          </cell>
        </row>
        <row r="469">
          <cell r="G469">
            <v>0</v>
          </cell>
        </row>
        <row r="470">
          <cell r="G470">
            <v>0</v>
          </cell>
        </row>
        <row r="471">
          <cell r="G471">
            <v>0</v>
          </cell>
        </row>
        <row r="472">
          <cell r="G472">
            <v>0</v>
          </cell>
        </row>
        <row r="473">
          <cell r="G473">
            <v>0</v>
          </cell>
        </row>
        <row r="474">
          <cell r="G474">
            <v>0</v>
          </cell>
        </row>
        <row r="475">
          <cell r="G475">
            <v>0</v>
          </cell>
        </row>
        <row r="476">
          <cell r="G476">
            <v>0</v>
          </cell>
        </row>
        <row r="477">
          <cell r="G477">
            <v>0</v>
          </cell>
        </row>
        <row r="478">
          <cell r="G478">
            <v>0</v>
          </cell>
        </row>
        <row r="479">
          <cell r="G479">
            <v>0</v>
          </cell>
        </row>
        <row r="480">
          <cell r="G480">
            <v>0</v>
          </cell>
        </row>
        <row r="481">
          <cell r="G481">
            <v>0</v>
          </cell>
        </row>
        <row r="482">
          <cell r="G482">
            <v>0</v>
          </cell>
        </row>
        <row r="483">
          <cell r="G483">
            <v>0</v>
          </cell>
        </row>
        <row r="484">
          <cell r="G484">
            <v>0</v>
          </cell>
        </row>
        <row r="485">
          <cell r="G485">
            <v>0</v>
          </cell>
        </row>
        <row r="486">
          <cell r="G486">
            <v>0</v>
          </cell>
        </row>
        <row r="487">
          <cell r="G487">
            <v>0</v>
          </cell>
        </row>
        <row r="488">
          <cell r="G488">
            <v>0</v>
          </cell>
        </row>
        <row r="489">
          <cell r="G489">
            <v>0</v>
          </cell>
        </row>
        <row r="490">
          <cell r="G490">
            <v>0</v>
          </cell>
        </row>
        <row r="491">
          <cell r="G491">
            <v>0</v>
          </cell>
        </row>
        <row r="492">
          <cell r="G492">
            <v>0</v>
          </cell>
        </row>
        <row r="493">
          <cell r="G493">
            <v>0</v>
          </cell>
        </row>
        <row r="494">
          <cell r="G494">
            <v>0</v>
          </cell>
        </row>
        <row r="495">
          <cell r="G495">
            <v>0</v>
          </cell>
        </row>
        <row r="496">
          <cell r="G496">
            <v>0</v>
          </cell>
        </row>
        <row r="497">
          <cell r="G497">
            <v>0</v>
          </cell>
        </row>
        <row r="498">
          <cell r="G498">
            <v>0</v>
          </cell>
        </row>
        <row r="499">
          <cell r="G499">
            <v>0</v>
          </cell>
        </row>
        <row r="500">
          <cell r="G500">
            <v>0</v>
          </cell>
        </row>
        <row r="501">
          <cell r="G501">
            <v>0</v>
          </cell>
        </row>
        <row r="502">
          <cell r="G502">
            <v>0</v>
          </cell>
        </row>
        <row r="503">
          <cell r="G503">
            <v>0</v>
          </cell>
        </row>
        <row r="504">
          <cell r="G504">
            <v>0</v>
          </cell>
        </row>
        <row r="505">
          <cell r="G505">
            <v>0</v>
          </cell>
        </row>
        <row r="506">
          <cell r="G506">
            <v>0</v>
          </cell>
        </row>
        <row r="507">
          <cell r="G507">
            <v>0</v>
          </cell>
        </row>
        <row r="508">
          <cell r="G508">
            <v>0</v>
          </cell>
        </row>
        <row r="509">
          <cell r="G509">
            <v>0</v>
          </cell>
        </row>
        <row r="510">
          <cell r="G510">
            <v>0</v>
          </cell>
        </row>
        <row r="511">
          <cell r="G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773115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870127.5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888037.5</v>
          </cell>
        </row>
        <row r="597">
          <cell r="G597">
            <v>889530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934305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113880653.167</v>
          </cell>
        </row>
        <row r="631">
          <cell r="G631">
            <v>120918750.75</v>
          </cell>
        </row>
        <row r="632">
          <cell r="G632">
            <v>0</v>
          </cell>
        </row>
        <row r="633">
          <cell r="G633">
            <v>6878815.6639999999</v>
          </cell>
        </row>
        <row r="634">
          <cell r="G634">
            <v>0</v>
          </cell>
        </row>
        <row r="635">
          <cell r="G635">
            <v>26276867.976</v>
          </cell>
        </row>
        <row r="636">
          <cell r="G636">
            <v>0</v>
          </cell>
        </row>
        <row r="637">
          <cell r="G637">
            <v>33282112.776000001</v>
          </cell>
        </row>
        <row r="638">
          <cell r="G638">
            <v>505617.47600000002</v>
          </cell>
        </row>
        <row r="639">
          <cell r="G639">
            <v>4778098.7539999997</v>
          </cell>
        </row>
        <row r="640">
          <cell r="G640">
            <v>124525600.41600001</v>
          </cell>
        </row>
        <row r="641">
          <cell r="G641">
            <v>124172905.60000001</v>
          </cell>
        </row>
        <row r="642">
          <cell r="G642">
            <v>5348992.4419999998</v>
          </cell>
        </row>
        <row r="643">
          <cell r="G643">
            <v>0</v>
          </cell>
        </row>
        <row r="644">
          <cell r="G644">
            <v>1486.616</v>
          </cell>
        </row>
        <row r="645">
          <cell r="G645">
            <v>0</v>
          </cell>
        </row>
        <row r="646">
          <cell r="G646">
            <v>1441.575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567269.03800000006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531300.48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0</v>
          </cell>
        </row>
        <row r="676">
          <cell r="G676">
            <v>0</v>
          </cell>
        </row>
        <row r="677">
          <cell r="G677">
            <v>0</v>
          </cell>
        </row>
        <row r="678">
          <cell r="G678">
            <v>0</v>
          </cell>
        </row>
        <row r="679">
          <cell r="G679">
            <v>0</v>
          </cell>
        </row>
        <row r="680">
          <cell r="G680">
            <v>0</v>
          </cell>
        </row>
        <row r="681">
          <cell r="G681">
            <v>0</v>
          </cell>
        </row>
        <row r="682">
          <cell r="G682">
            <v>0</v>
          </cell>
        </row>
        <row r="683">
          <cell r="G683">
            <v>0</v>
          </cell>
        </row>
        <row r="684">
          <cell r="G684">
            <v>0</v>
          </cell>
        </row>
        <row r="685">
          <cell r="G685">
            <v>80030.052000000011</v>
          </cell>
        </row>
        <row r="686">
          <cell r="G686">
            <v>0</v>
          </cell>
        </row>
        <row r="687">
          <cell r="G687">
            <v>41972.91</v>
          </cell>
        </row>
        <row r="688">
          <cell r="G688">
            <v>119131.98300000001</v>
          </cell>
        </row>
        <row r="689">
          <cell r="G689">
            <v>301655.66399999999</v>
          </cell>
        </row>
        <row r="690">
          <cell r="G690">
            <v>2654171.3119999999</v>
          </cell>
        </row>
        <row r="691">
          <cell r="G691">
            <v>0</v>
          </cell>
        </row>
        <row r="692">
          <cell r="G692">
            <v>331771.90299999999</v>
          </cell>
        </row>
        <row r="693">
          <cell r="G693">
            <v>48834.439999999995</v>
          </cell>
        </row>
        <row r="694">
          <cell r="G694">
            <v>146273.58899999998</v>
          </cell>
        </row>
        <row r="695">
          <cell r="G695">
            <v>0</v>
          </cell>
        </row>
        <row r="696">
          <cell r="G696">
            <v>0</v>
          </cell>
        </row>
        <row r="697">
          <cell r="G697">
            <v>76626.12</v>
          </cell>
        </row>
        <row r="698">
          <cell r="G698">
            <v>52189.268999999993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2">
          <cell r="G702">
            <v>0</v>
          </cell>
        </row>
        <row r="703">
          <cell r="G703">
            <v>0</v>
          </cell>
        </row>
        <row r="704">
          <cell r="G704">
            <v>0</v>
          </cell>
        </row>
        <row r="705">
          <cell r="G705">
            <v>0</v>
          </cell>
        </row>
        <row r="706">
          <cell r="G706">
            <v>0</v>
          </cell>
        </row>
        <row r="707">
          <cell r="G707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1">
          <cell r="G711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73228.664999999994</v>
          </cell>
        </row>
        <row r="715">
          <cell r="G715">
            <v>0</v>
          </cell>
        </row>
        <row r="716">
          <cell r="G716">
            <v>0</v>
          </cell>
        </row>
        <row r="717">
          <cell r="G717">
            <v>0</v>
          </cell>
        </row>
        <row r="718">
          <cell r="G718">
            <v>0</v>
          </cell>
        </row>
        <row r="719">
          <cell r="G719">
            <v>0</v>
          </cell>
        </row>
        <row r="720">
          <cell r="G720">
            <v>0</v>
          </cell>
        </row>
        <row r="721">
          <cell r="G721">
            <v>0</v>
          </cell>
        </row>
        <row r="722">
          <cell r="G722">
            <v>0</v>
          </cell>
        </row>
        <row r="723">
          <cell r="G723">
            <v>0</v>
          </cell>
        </row>
        <row r="724">
          <cell r="G724">
            <v>0</v>
          </cell>
        </row>
        <row r="725">
          <cell r="G725">
            <v>0</v>
          </cell>
        </row>
        <row r="726">
          <cell r="G726">
            <v>0</v>
          </cell>
        </row>
        <row r="727">
          <cell r="G727">
            <v>0</v>
          </cell>
        </row>
        <row r="728">
          <cell r="G728">
            <v>0</v>
          </cell>
        </row>
        <row r="729">
          <cell r="G729">
            <v>0</v>
          </cell>
        </row>
        <row r="730">
          <cell r="G730">
            <v>0</v>
          </cell>
        </row>
        <row r="731">
          <cell r="G731">
            <v>0</v>
          </cell>
        </row>
        <row r="732">
          <cell r="G732">
            <v>0</v>
          </cell>
        </row>
        <row r="733">
          <cell r="G733">
            <v>0</v>
          </cell>
        </row>
        <row r="734"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37">
          <cell r="G737">
            <v>0</v>
          </cell>
        </row>
        <row r="738">
          <cell r="G738">
            <v>0</v>
          </cell>
        </row>
        <row r="739">
          <cell r="G739">
            <v>0</v>
          </cell>
        </row>
        <row r="740">
          <cell r="G740">
            <v>0</v>
          </cell>
        </row>
        <row r="741">
          <cell r="G741">
            <v>0</v>
          </cell>
        </row>
        <row r="742">
          <cell r="G742">
            <v>0</v>
          </cell>
        </row>
        <row r="743">
          <cell r="G743">
            <v>0</v>
          </cell>
        </row>
        <row r="744">
          <cell r="G744">
            <v>0</v>
          </cell>
        </row>
        <row r="745">
          <cell r="G745">
            <v>0</v>
          </cell>
        </row>
        <row r="746">
          <cell r="G746">
            <v>0</v>
          </cell>
        </row>
        <row r="747">
          <cell r="G747">
            <v>0</v>
          </cell>
        </row>
        <row r="748">
          <cell r="G748">
            <v>0</v>
          </cell>
        </row>
        <row r="749">
          <cell r="G749">
            <v>0</v>
          </cell>
        </row>
        <row r="750">
          <cell r="G750">
            <v>0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G753">
            <v>0</v>
          </cell>
        </row>
        <row r="754">
          <cell r="G754">
            <v>0</v>
          </cell>
        </row>
        <row r="755">
          <cell r="G755">
            <v>0</v>
          </cell>
        </row>
        <row r="756">
          <cell r="G756">
            <v>0</v>
          </cell>
        </row>
        <row r="757">
          <cell r="G757">
            <v>0</v>
          </cell>
        </row>
        <row r="758">
          <cell r="G758">
            <v>0</v>
          </cell>
        </row>
        <row r="759">
          <cell r="G759">
            <v>0</v>
          </cell>
        </row>
        <row r="760">
          <cell r="G760">
            <v>0</v>
          </cell>
        </row>
        <row r="761">
          <cell r="G761">
            <v>0</v>
          </cell>
        </row>
        <row r="762">
          <cell r="G762">
            <v>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0</v>
          </cell>
        </row>
        <row r="766">
          <cell r="G766">
            <v>0</v>
          </cell>
        </row>
        <row r="767">
          <cell r="G767">
            <v>0</v>
          </cell>
        </row>
        <row r="768">
          <cell r="G768">
            <v>0</v>
          </cell>
        </row>
        <row r="769">
          <cell r="G769">
            <v>0</v>
          </cell>
        </row>
        <row r="770">
          <cell r="G770">
            <v>0</v>
          </cell>
        </row>
        <row r="771">
          <cell r="G771">
            <v>0</v>
          </cell>
        </row>
        <row r="772"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75">
          <cell r="G775">
            <v>0</v>
          </cell>
        </row>
        <row r="776">
          <cell r="G776">
            <v>0</v>
          </cell>
        </row>
        <row r="777">
          <cell r="G777">
            <v>0</v>
          </cell>
        </row>
        <row r="778">
          <cell r="G778">
            <v>0</v>
          </cell>
        </row>
        <row r="779">
          <cell r="G779">
            <v>0</v>
          </cell>
        </row>
        <row r="780">
          <cell r="G780">
            <v>0</v>
          </cell>
        </row>
        <row r="781">
          <cell r="G781">
            <v>0</v>
          </cell>
        </row>
        <row r="782">
          <cell r="G782">
            <v>0</v>
          </cell>
        </row>
        <row r="783">
          <cell r="G783">
            <v>0</v>
          </cell>
        </row>
        <row r="784">
          <cell r="G784">
            <v>0</v>
          </cell>
        </row>
        <row r="785">
          <cell r="G785">
            <v>0</v>
          </cell>
        </row>
        <row r="786">
          <cell r="G786">
            <v>0</v>
          </cell>
        </row>
        <row r="787">
          <cell r="G787">
            <v>0</v>
          </cell>
        </row>
        <row r="788">
          <cell r="G788">
            <v>0</v>
          </cell>
        </row>
        <row r="789">
          <cell r="G789">
            <v>0</v>
          </cell>
        </row>
        <row r="790">
          <cell r="G790">
            <v>0</v>
          </cell>
        </row>
        <row r="791">
          <cell r="G791">
            <v>0</v>
          </cell>
        </row>
        <row r="792">
          <cell r="G792">
            <v>0</v>
          </cell>
        </row>
        <row r="793">
          <cell r="G793">
            <v>0</v>
          </cell>
        </row>
        <row r="794">
          <cell r="G794">
            <v>0</v>
          </cell>
        </row>
        <row r="795">
          <cell r="G795">
            <v>0</v>
          </cell>
        </row>
        <row r="796">
          <cell r="G796">
            <v>0</v>
          </cell>
        </row>
        <row r="797">
          <cell r="G797">
            <v>0</v>
          </cell>
        </row>
        <row r="798">
          <cell r="G798">
            <v>0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0</v>
          </cell>
        </row>
        <row r="804">
          <cell r="G804">
            <v>0</v>
          </cell>
        </row>
        <row r="805">
          <cell r="G805">
            <v>0</v>
          </cell>
        </row>
        <row r="806">
          <cell r="G806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2">
          <cell r="G812">
            <v>0</v>
          </cell>
        </row>
        <row r="813">
          <cell r="G813">
            <v>0</v>
          </cell>
        </row>
        <row r="814">
          <cell r="G814">
            <v>0</v>
          </cell>
        </row>
        <row r="815">
          <cell r="G815">
            <v>0</v>
          </cell>
        </row>
        <row r="816">
          <cell r="G816">
            <v>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G821">
            <v>0</v>
          </cell>
        </row>
        <row r="822">
          <cell r="G822">
            <v>0</v>
          </cell>
        </row>
        <row r="823">
          <cell r="G823">
            <v>0</v>
          </cell>
        </row>
        <row r="824">
          <cell r="G824">
            <v>0</v>
          </cell>
        </row>
        <row r="825">
          <cell r="G825">
            <v>0</v>
          </cell>
        </row>
        <row r="826">
          <cell r="G826">
            <v>0</v>
          </cell>
        </row>
        <row r="827">
          <cell r="G827">
            <v>0</v>
          </cell>
        </row>
        <row r="828">
          <cell r="G828">
            <v>0</v>
          </cell>
        </row>
        <row r="829">
          <cell r="G829">
            <v>0</v>
          </cell>
        </row>
        <row r="830">
          <cell r="G830">
            <v>0</v>
          </cell>
        </row>
        <row r="831">
          <cell r="G831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1">
          <cell r="G841">
            <v>0</v>
          </cell>
        </row>
        <row r="842">
          <cell r="G842">
            <v>0</v>
          </cell>
        </row>
        <row r="843">
          <cell r="G843">
            <v>0</v>
          </cell>
        </row>
        <row r="844">
          <cell r="G844">
            <v>0</v>
          </cell>
        </row>
        <row r="845">
          <cell r="G845">
            <v>0</v>
          </cell>
        </row>
        <row r="846">
          <cell r="G846">
            <v>0</v>
          </cell>
        </row>
        <row r="847">
          <cell r="G847">
            <v>0</v>
          </cell>
        </row>
        <row r="848"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51">
          <cell r="G851">
            <v>0</v>
          </cell>
        </row>
        <row r="852">
          <cell r="G852">
            <v>0</v>
          </cell>
        </row>
        <row r="853">
          <cell r="G853">
            <v>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1401457.5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</sheetData>
      <sheetData sheetId="1"/>
      <sheetData sheetId="2">
        <row r="6">
          <cell r="B6">
            <v>40711</v>
          </cell>
        </row>
        <row r="8">
          <cell r="B8">
            <v>3054632</v>
          </cell>
        </row>
        <row r="10">
          <cell r="B10" t="str">
            <v>Specijalna bolnica za medicinsku rehabilitaciju Krapinske Toplice</v>
          </cell>
          <cell r="K10">
            <v>43831</v>
          </cell>
        </row>
        <row r="12">
          <cell r="K12">
            <v>44012</v>
          </cell>
        </row>
        <row r="14">
          <cell r="K14">
            <v>41607275884</v>
          </cell>
        </row>
        <row r="16">
          <cell r="B16">
            <v>31</v>
          </cell>
        </row>
        <row r="18">
          <cell r="B18">
            <v>8610</v>
          </cell>
          <cell r="C18" t="str">
            <v>Djelatnosti bolnica</v>
          </cell>
        </row>
        <row r="20">
          <cell r="B20">
            <v>0</v>
          </cell>
        </row>
        <row r="25">
          <cell r="H25" t="str">
            <v>Dubravka Bakliža</v>
          </cell>
        </row>
        <row r="27">
          <cell r="H27" t="str">
            <v>049383360</v>
          </cell>
        </row>
        <row r="33">
          <cell r="H33" t="str">
            <v>Željka Žnidarić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025"/>
  <sheetViews>
    <sheetView showGridLines="0" showRowColHeaders="0" tabSelected="1" zoomScale="130" zoomScaleNormal="130" workbookViewId="0">
      <pane ySplit="1" topLeftCell="A2" activePane="bottomLeft" state="frozen"/>
      <selection pane="bottomLeft" activeCell="E645" sqref="E645"/>
    </sheetView>
  </sheetViews>
  <sheetFormatPr defaultColWidth="0" defaultRowHeight="12" zeroHeight="1" x14ac:dyDescent="0.2"/>
  <cols>
    <col min="1" max="1" width="9" style="82" customWidth="1"/>
    <col min="2" max="2" width="70.7109375" style="82" customWidth="1"/>
    <col min="3" max="3" width="4.28515625" style="82" customWidth="1"/>
    <col min="4" max="5" width="14.7109375" style="82" customWidth="1"/>
    <col min="6" max="6" width="6.85546875" style="82" customWidth="1"/>
    <col min="7" max="7" width="0.85546875" style="85" customWidth="1"/>
    <col min="8" max="248" width="6.7109375" style="30" hidden="1" customWidth="1"/>
    <col min="249" max="16384" width="0" style="30" hidden="1"/>
  </cols>
  <sheetData>
    <row r="1" spans="1:7" s="5" customFormat="1" ht="20.100000000000001" customHeight="1" thickBot="1" x14ac:dyDescent="0.25">
      <c r="A1" s="1" t="s">
        <v>0</v>
      </c>
      <c r="B1" s="2"/>
      <c r="C1" s="3" t="s">
        <v>1</v>
      </c>
      <c r="D1" s="4"/>
      <c r="E1" s="4"/>
      <c r="F1" s="4"/>
    </row>
    <row r="2" spans="1:7" s="11" customFormat="1" ht="39.950000000000003" customHeight="1" thickBot="1" x14ac:dyDescent="0.25">
      <c r="A2" s="6" t="s">
        <v>2</v>
      </c>
      <c r="B2" s="7"/>
      <c r="C2" s="7"/>
      <c r="D2" s="8"/>
      <c r="E2" s="9" t="s">
        <v>3</v>
      </c>
      <c r="F2" s="10"/>
    </row>
    <row r="3" spans="1:7" s="14" customFormat="1" ht="30" customHeight="1" x14ac:dyDescent="0.2">
      <c r="A3" s="12" t="str">
        <f>"za razdoblje "&amp;IF([1]RefStr!K10="","________________",TEXT([1]RefStr!K10,"d. mmmm yyyy.")&amp;" do "&amp;IF([1]RefStr!K12="","______________",TEXT([1]RefStr!K12,"d. mmmm yyyy.")))</f>
        <v>za razdoblje 1. siječanj 2020. do 30. lipanj 2020.</v>
      </c>
      <c r="B3" s="7"/>
      <c r="C3" s="7"/>
      <c r="D3" s="7"/>
      <c r="E3" s="13"/>
      <c r="F3" s="13"/>
    </row>
    <row r="4" spans="1:7" s="11" customFormat="1" ht="15" customHeight="1" x14ac:dyDescent="0.2">
      <c r="A4" s="15" t="s">
        <v>4</v>
      </c>
      <c r="B4" s="16" t="str">
        <f>"RKP: "&amp;IF([1]RefStr!B6&lt;&gt;"",TEXT(INT(VALUE([1]RefStr!B6)),"00000"),"_____"&amp;",  "&amp;"MB: "&amp;IF([1]RefStr!B8&lt;&gt;"",TEXT(INT(VALUE([1]RefStr!B8)),"00000000"),"________")&amp;"  OIB: "&amp;IF([1]RefStr!K14&lt;&gt;"",[1]RefStr!K14,"___________"))</f>
        <v>RKP: 40711</v>
      </c>
      <c r="C4" s="17"/>
      <c r="D4" s="17"/>
      <c r="E4" s="18">
        <f>SUM([1]Skriveni!G2:G976)</f>
        <v>989225001.43400025</v>
      </c>
      <c r="F4" s="19"/>
    </row>
    <row r="5" spans="1:7" s="11" customFormat="1" ht="15" customHeight="1" x14ac:dyDescent="0.2">
      <c r="B5" s="16" t="str">
        <f>"Naziv: "&amp;IF([1]RefStr!B10&lt;&gt;"",[1]RefStr!B10,"_______________________________________")</f>
        <v>Naziv: Specijalna bolnica za medicinsku rehabilitaciju Krapinske Toplice</v>
      </c>
      <c r="C5" s="17"/>
      <c r="D5" s="17"/>
      <c r="E5" s="20" t="s">
        <v>5</v>
      </c>
      <c r="F5" s="20"/>
    </row>
    <row r="6" spans="1:7" s="11" customFormat="1" ht="15" customHeight="1" x14ac:dyDescent="0.2">
      <c r="A6" s="21"/>
      <c r="B6" s="22" t="str">
        <f xml:space="preserve"> "Razina: " &amp; [1]RefStr!B16 &amp; ", Razdjel: " &amp; TEXT(INT(VALUE([1]RefStr!B20)), "000")</f>
        <v>Razina: 31, Razdjel: 000</v>
      </c>
      <c r="C6" s="23"/>
      <c r="D6" s="23"/>
      <c r="E6" s="23"/>
      <c r="F6" s="23"/>
    </row>
    <row r="7" spans="1:7" s="11" customFormat="1" ht="15" customHeight="1" x14ac:dyDescent="0.2">
      <c r="A7" s="21"/>
      <c r="B7" s="22" t="str">
        <f>"Djelatnost: " &amp; [1]RefStr!B18 &amp; " " &amp; [1]RefStr!C18</f>
        <v>Djelatnost: 8610 Djelatnosti bolnica</v>
      </c>
      <c r="C7" s="23"/>
      <c r="D7" s="23"/>
      <c r="E7" s="23"/>
      <c r="F7" s="23"/>
    </row>
    <row r="8" spans="1:7" s="11" customFormat="1" ht="14.25" customHeight="1" x14ac:dyDescent="0.2">
      <c r="A8" s="24"/>
      <c r="B8" s="24"/>
      <c r="C8" s="24"/>
      <c r="F8" s="25" t="s">
        <v>6</v>
      </c>
    </row>
    <row r="9" spans="1:7" ht="45.95" customHeight="1" x14ac:dyDescent="0.2">
      <c r="A9" s="26" t="s">
        <v>7</v>
      </c>
      <c r="B9" s="27" t="s">
        <v>8</v>
      </c>
      <c r="C9" s="27" t="s">
        <v>9</v>
      </c>
      <c r="D9" s="28" t="s">
        <v>10</v>
      </c>
      <c r="E9" s="28" t="s">
        <v>11</v>
      </c>
      <c r="F9" s="29" t="s">
        <v>12</v>
      </c>
      <c r="G9" s="30"/>
    </row>
    <row r="10" spans="1:7" x14ac:dyDescent="0.2">
      <c r="A10" s="31">
        <v>1</v>
      </c>
      <c r="B10" s="32">
        <v>2</v>
      </c>
      <c r="C10" s="33">
        <v>3</v>
      </c>
      <c r="D10" s="34">
        <v>4</v>
      </c>
      <c r="E10" s="34">
        <v>5</v>
      </c>
      <c r="F10" s="35">
        <v>6</v>
      </c>
      <c r="G10" s="30"/>
    </row>
    <row r="11" spans="1:7" s="41" customFormat="1" ht="15" customHeight="1" x14ac:dyDescent="0.2">
      <c r="A11" s="36" t="s">
        <v>13</v>
      </c>
      <c r="B11" s="37"/>
      <c r="C11" s="38"/>
      <c r="D11" s="39"/>
      <c r="E11" s="39"/>
      <c r="F11" s="40"/>
    </row>
    <row r="12" spans="1:7" s="41" customFormat="1" x14ac:dyDescent="0.2">
      <c r="A12" s="42">
        <v>6</v>
      </c>
      <c r="B12" s="43" t="s">
        <v>14</v>
      </c>
      <c r="C12" s="44">
        <v>1</v>
      </c>
      <c r="D12" s="45">
        <f>D13+D50+D56+D85+D116+D134+D141+D147</f>
        <v>61007023</v>
      </c>
      <c r="E12" s="45">
        <f>E13+E50+E56+E85+E116+E134+E141+E147</f>
        <v>59942620</v>
      </c>
      <c r="F12" s="46">
        <f>IF(D12&lt;&gt;0,IF(E12/D12&gt;=100,"&gt;&gt;100",E12/D12*100),"-")</f>
        <v>98.255277921035429</v>
      </c>
    </row>
    <row r="13" spans="1:7" s="41" customFormat="1" x14ac:dyDescent="0.2">
      <c r="A13" s="42">
        <v>61</v>
      </c>
      <c r="B13" s="43" t="s">
        <v>15</v>
      </c>
      <c r="C13" s="44">
        <v>2</v>
      </c>
      <c r="D13" s="45">
        <f>D14+D23+D29+D35+D43+D46</f>
        <v>0</v>
      </c>
      <c r="E13" s="45">
        <f>E14+E23+E29+E35+E43+E46</f>
        <v>0</v>
      </c>
      <c r="F13" s="46" t="str">
        <f>IF(D13&lt;&gt;0,IF(E13/D13&gt;=100,"&gt;&gt;100",E13/D13*100),"-")</f>
        <v>-</v>
      </c>
    </row>
    <row r="14" spans="1:7" s="41" customFormat="1" x14ac:dyDescent="0.2">
      <c r="A14" s="42">
        <v>611</v>
      </c>
      <c r="B14" s="43" t="s">
        <v>16</v>
      </c>
      <c r="C14" s="44">
        <v>3</v>
      </c>
      <c r="D14" s="45">
        <f>SUM(D15:D20)-D21-D22</f>
        <v>0</v>
      </c>
      <c r="E14" s="45">
        <f>SUM(E15:E20)-E21-E22</f>
        <v>0</v>
      </c>
      <c r="F14" s="46" t="str">
        <f t="shared" ref="F14:F77" si="0">IF(D14&lt;&gt;0,IF(E14/D14&gt;=100,"&gt;&gt;100",E14/D14*100),"-")</f>
        <v>-</v>
      </c>
    </row>
    <row r="15" spans="1:7" s="41" customFormat="1" x14ac:dyDescent="0.2">
      <c r="A15" s="42">
        <v>6111</v>
      </c>
      <c r="B15" s="43" t="s">
        <v>17</v>
      </c>
      <c r="C15" s="44">
        <v>4</v>
      </c>
      <c r="D15" s="47"/>
      <c r="E15" s="47"/>
      <c r="F15" s="46" t="str">
        <f t="shared" si="0"/>
        <v>-</v>
      </c>
    </row>
    <row r="16" spans="1:7" s="41" customFormat="1" x14ac:dyDescent="0.2">
      <c r="A16" s="42">
        <v>6112</v>
      </c>
      <c r="B16" s="43" t="s">
        <v>18</v>
      </c>
      <c r="C16" s="44">
        <v>5</v>
      </c>
      <c r="D16" s="47"/>
      <c r="E16" s="47"/>
      <c r="F16" s="46" t="str">
        <f t="shared" si="0"/>
        <v>-</v>
      </c>
    </row>
    <row r="17" spans="1:6" s="41" customFormat="1" x14ac:dyDescent="0.2">
      <c r="A17" s="42">
        <v>6113</v>
      </c>
      <c r="B17" s="43" t="s">
        <v>19</v>
      </c>
      <c r="C17" s="44">
        <v>6</v>
      </c>
      <c r="D17" s="47"/>
      <c r="E17" s="47"/>
      <c r="F17" s="46" t="str">
        <f t="shared" si="0"/>
        <v>-</v>
      </c>
    </row>
    <row r="18" spans="1:6" s="41" customFormat="1" x14ac:dyDescent="0.2">
      <c r="A18" s="42">
        <v>6114</v>
      </c>
      <c r="B18" s="43" t="s">
        <v>20</v>
      </c>
      <c r="C18" s="44">
        <v>7</v>
      </c>
      <c r="D18" s="47"/>
      <c r="E18" s="47"/>
      <c r="F18" s="46" t="str">
        <f t="shared" si="0"/>
        <v>-</v>
      </c>
    </row>
    <row r="19" spans="1:6" s="41" customFormat="1" x14ac:dyDescent="0.2">
      <c r="A19" s="42">
        <v>6115</v>
      </c>
      <c r="B19" s="43" t="s">
        <v>21</v>
      </c>
      <c r="C19" s="44">
        <v>8</v>
      </c>
      <c r="D19" s="47"/>
      <c r="E19" s="47"/>
      <c r="F19" s="46" t="str">
        <f t="shared" si="0"/>
        <v>-</v>
      </c>
    </row>
    <row r="20" spans="1:6" s="41" customFormat="1" x14ac:dyDescent="0.2">
      <c r="A20" s="42">
        <v>6116</v>
      </c>
      <c r="B20" s="43" t="s">
        <v>22</v>
      </c>
      <c r="C20" s="44">
        <v>9</v>
      </c>
      <c r="D20" s="47"/>
      <c r="E20" s="47"/>
      <c r="F20" s="46" t="str">
        <f t="shared" si="0"/>
        <v>-</v>
      </c>
    </row>
    <row r="21" spans="1:6" s="41" customFormat="1" x14ac:dyDescent="0.2">
      <c r="A21" s="42">
        <v>6117</v>
      </c>
      <c r="B21" s="43" t="s">
        <v>23</v>
      </c>
      <c r="C21" s="44">
        <v>10</v>
      </c>
      <c r="D21" s="47"/>
      <c r="E21" s="47"/>
      <c r="F21" s="46" t="str">
        <f t="shared" si="0"/>
        <v>-</v>
      </c>
    </row>
    <row r="22" spans="1:6" s="41" customFormat="1" x14ac:dyDescent="0.2">
      <c r="A22" s="42">
        <v>6119</v>
      </c>
      <c r="B22" s="43" t="s">
        <v>24</v>
      </c>
      <c r="C22" s="44">
        <v>11</v>
      </c>
      <c r="D22" s="47"/>
      <c r="E22" s="47"/>
      <c r="F22" s="46" t="str">
        <f t="shared" si="0"/>
        <v>-</v>
      </c>
    </row>
    <row r="23" spans="1:6" s="41" customFormat="1" x14ac:dyDescent="0.2">
      <c r="A23" s="42">
        <v>612</v>
      </c>
      <c r="B23" s="43" t="s">
        <v>25</v>
      </c>
      <c r="C23" s="44">
        <v>12</v>
      </c>
      <c r="D23" s="45">
        <f>SUM(D24:D27)-D28</f>
        <v>0</v>
      </c>
      <c r="E23" s="45">
        <f>SUM(E24:E27)-E28</f>
        <v>0</v>
      </c>
      <c r="F23" s="46" t="str">
        <f t="shared" si="0"/>
        <v>-</v>
      </c>
    </row>
    <row r="24" spans="1:6" s="41" customFormat="1" x14ac:dyDescent="0.2">
      <c r="A24" s="42">
        <v>6121</v>
      </c>
      <c r="B24" s="43" t="s">
        <v>26</v>
      </c>
      <c r="C24" s="44">
        <v>13</v>
      </c>
      <c r="D24" s="47"/>
      <c r="E24" s="47"/>
      <c r="F24" s="46" t="str">
        <f t="shared" si="0"/>
        <v>-</v>
      </c>
    </row>
    <row r="25" spans="1:6" s="41" customFormat="1" x14ac:dyDescent="0.2">
      <c r="A25" s="42">
        <v>6122</v>
      </c>
      <c r="B25" s="43" t="s">
        <v>27</v>
      </c>
      <c r="C25" s="44">
        <v>14</v>
      </c>
      <c r="D25" s="47"/>
      <c r="E25" s="47"/>
      <c r="F25" s="46" t="str">
        <f t="shared" si="0"/>
        <v>-</v>
      </c>
    </row>
    <row r="26" spans="1:6" s="41" customFormat="1" x14ac:dyDescent="0.2">
      <c r="A26" s="42">
        <v>6123</v>
      </c>
      <c r="B26" s="48" t="s">
        <v>28</v>
      </c>
      <c r="C26" s="44">
        <v>15</v>
      </c>
      <c r="D26" s="47"/>
      <c r="E26" s="47"/>
      <c r="F26" s="46" t="str">
        <f t="shared" si="0"/>
        <v>-</v>
      </c>
    </row>
    <row r="27" spans="1:6" s="41" customFormat="1" x14ac:dyDescent="0.2">
      <c r="A27" s="42">
        <v>6124</v>
      </c>
      <c r="B27" s="43" t="s">
        <v>29</v>
      </c>
      <c r="C27" s="44">
        <v>16</v>
      </c>
      <c r="D27" s="47"/>
      <c r="E27" s="47"/>
      <c r="F27" s="46" t="str">
        <f t="shared" si="0"/>
        <v>-</v>
      </c>
    </row>
    <row r="28" spans="1:6" s="41" customFormat="1" x14ac:dyDescent="0.2">
      <c r="A28" s="42">
        <v>6125</v>
      </c>
      <c r="B28" s="43" t="s">
        <v>30</v>
      </c>
      <c r="C28" s="44">
        <v>17</v>
      </c>
      <c r="D28" s="47"/>
      <c r="E28" s="47"/>
      <c r="F28" s="46" t="str">
        <f t="shared" si="0"/>
        <v>-</v>
      </c>
    </row>
    <row r="29" spans="1:6" s="41" customFormat="1" x14ac:dyDescent="0.2">
      <c r="A29" s="42">
        <v>613</v>
      </c>
      <c r="B29" s="43" t="s">
        <v>31</v>
      </c>
      <c r="C29" s="44">
        <v>18</v>
      </c>
      <c r="D29" s="45">
        <f>SUM(D30:D34)</f>
        <v>0</v>
      </c>
      <c r="E29" s="45">
        <f>SUM(E30:E34)</f>
        <v>0</v>
      </c>
      <c r="F29" s="46" t="str">
        <f t="shared" si="0"/>
        <v>-</v>
      </c>
    </row>
    <row r="30" spans="1:6" s="41" customFormat="1" x14ac:dyDescent="0.2">
      <c r="A30" s="42">
        <v>6131</v>
      </c>
      <c r="B30" s="43" t="s">
        <v>32</v>
      </c>
      <c r="C30" s="44">
        <v>19</v>
      </c>
      <c r="D30" s="47"/>
      <c r="E30" s="47"/>
      <c r="F30" s="46" t="str">
        <f t="shared" si="0"/>
        <v>-</v>
      </c>
    </row>
    <row r="31" spans="1:6" s="41" customFormat="1" x14ac:dyDescent="0.2">
      <c r="A31" s="42">
        <v>6132</v>
      </c>
      <c r="B31" s="43" t="s">
        <v>33</v>
      </c>
      <c r="C31" s="44">
        <v>20</v>
      </c>
      <c r="D31" s="47"/>
      <c r="E31" s="47"/>
      <c r="F31" s="46" t="str">
        <f t="shared" si="0"/>
        <v>-</v>
      </c>
    </row>
    <row r="32" spans="1:6" s="41" customFormat="1" x14ac:dyDescent="0.2">
      <c r="A32" s="42">
        <v>6133</v>
      </c>
      <c r="B32" s="43" t="s">
        <v>34</v>
      </c>
      <c r="C32" s="44">
        <v>21</v>
      </c>
      <c r="D32" s="47"/>
      <c r="E32" s="47"/>
      <c r="F32" s="46" t="str">
        <f t="shared" si="0"/>
        <v>-</v>
      </c>
    </row>
    <row r="33" spans="1:6" s="41" customFormat="1" x14ac:dyDescent="0.2">
      <c r="A33" s="42">
        <v>6134</v>
      </c>
      <c r="B33" s="43" t="s">
        <v>35</v>
      </c>
      <c r="C33" s="44">
        <v>22</v>
      </c>
      <c r="D33" s="47"/>
      <c r="E33" s="47"/>
      <c r="F33" s="46" t="str">
        <f t="shared" si="0"/>
        <v>-</v>
      </c>
    </row>
    <row r="34" spans="1:6" s="41" customFormat="1" x14ac:dyDescent="0.2">
      <c r="A34" s="42">
        <v>6135</v>
      </c>
      <c r="B34" s="43" t="s">
        <v>36</v>
      </c>
      <c r="C34" s="44">
        <v>23</v>
      </c>
      <c r="D34" s="47"/>
      <c r="E34" s="47"/>
      <c r="F34" s="46" t="str">
        <f t="shared" si="0"/>
        <v>-</v>
      </c>
    </row>
    <row r="35" spans="1:6" s="41" customFormat="1" x14ac:dyDescent="0.2">
      <c r="A35" s="42">
        <v>614</v>
      </c>
      <c r="B35" s="43" t="s">
        <v>37</v>
      </c>
      <c r="C35" s="44">
        <v>24</v>
      </c>
      <c r="D35" s="45">
        <f>SUM(D36:D42)</f>
        <v>0</v>
      </c>
      <c r="E35" s="45">
        <f>SUM(E36:E42)</f>
        <v>0</v>
      </c>
      <c r="F35" s="46" t="str">
        <f t="shared" si="0"/>
        <v>-</v>
      </c>
    </row>
    <row r="36" spans="1:6" s="41" customFormat="1" x14ac:dyDescent="0.2">
      <c r="A36" s="42">
        <v>6141</v>
      </c>
      <c r="B36" s="43" t="s">
        <v>38</v>
      </c>
      <c r="C36" s="44">
        <v>25</v>
      </c>
      <c r="D36" s="47"/>
      <c r="E36" s="47"/>
      <c r="F36" s="46" t="str">
        <f t="shared" si="0"/>
        <v>-</v>
      </c>
    </row>
    <row r="37" spans="1:6" s="41" customFormat="1" x14ac:dyDescent="0.2">
      <c r="A37" s="42">
        <v>6142</v>
      </c>
      <c r="B37" s="43" t="s">
        <v>39</v>
      </c>
      <c r="C37" s="44">
        <v>26</v>
      </c>
      <c r="D37" s="47"/>
      <c r="E37" s="47"/>
      <c r="F37" s="46" t="str">
        <f t="shared" si="0"/>
        <v>-</v>
      </c>
    </row>
    <row r="38" spans="1:6" s="41" customFormat="1" x14ac:dyDescent="0.2">
      <c r="A38" s="42">
        <v>6143</v>
      </c>
      <c r="B38" s="43" t="s">
        <v>40</v>
      </c>
      <c r="C38" s="44">
        <v>27</v>
      </c>
      <c r="D38" s="47"/>
      <c r="E38" s="47"/>
      <c r="F38" s="46" t="str">
        <f t="shared" si="0"/>
        <v>-</v>
      </c>
    </row>
    <row r="39" spans="1:6" s="41" customFormat="1" x14ac:dyDescent="0.2">
      <c r="A39" s="42">
        <v>6145</v>
      </c>
      <c r="B39" s="43" t="s">
        <v>41</v>
      </c>
      <c r="C39" s="44">
        <v>28</v>
      </c>
      <c r="D39" s="47"/>
      <c r="E39" s="47"/>
      <c r="F39" s="46" t="str">
        <f t="shared" si="0"/>
        <v>-</v>
      </c>
    </row>
    <row r="40" spans="1:6" s="41" customFormat="1" x14ac:dyDescent="0.2">
      <c r="A40" s="42">
        <v>6146</v>
      </c>
      <c r="B40" s="43" t="s">
        <v>42</v>
      </c>
      <c r="C40" s="44">
        <v>29</v>
      </c>
      <c r="D40" s="47"/>
      <c r="E40" s="47"/>
      <c r="F40" s="46" t="str">
        <f t="shared" si="0"/>
        <v>-</v>
      </c>
    </row>
    <row r="41" spans="1:6" s="41" customFormat="1" x14ac:dyDescent="0.2">
      <c r="A41" s="42">
        <v>6147</v>
      </c>
      <c r="B41" s="43" t="s">
        <v>43</v>
      </c>
      <c r="C41" s="44">
        <v>30</v>
      </c>
      <c r="D41" s="47"/>
      <c r="E41" s="47"/>
      <c r="F41" s="46" t="str">
        <f t="shared" si="0"/>
        <v>-</v>
      </c>
    </row>
    <row r="42" spans="1:6" s="41" customFormat="1" x14ac:dyDescent="0.2">
      <c r="A42" s="42">
        <v>6148</v>
      </c>
      <c r="B42" s="43" t="s">
        <v>44</v>
      </c>
      <c r="C42" s="44">
        <v>31</v>
      </c>
      <c r="D42" s="47"/>
      <c r="E42" s="47"/>
      <c r="F42" s="46" t="str">
        <f t="shared" si="0"/>
        <v>-</v>
      </c>
    </row>
    <row r="43" spans="1:6" s="41" customFormat="1" x14ac:dyDescent="0.2">
      <c r="A43" s="42">
        <v>615</v>
      </c>
      <c r="B43" s="43" t="s">
        <v>45</v>
      </c>
      <c r="C43" s="44">
        <v>32</v>
      </c>
      <c r="D43" s="45">
        <f>SUM(D44:D45)</f>
        <v>0</v>
      </c>
      <c r="E43" s="45">
        <f>SUM(E44:E45)</f>
        <v>0</v>
      </c>
      <c r="F43" s="46" t="str">
        <f t="shared" si="0"/>
        <v>-</v>
      </c>
    </row>
    <row r="44" spans="1:6" s="41" customFormat="1" x14ac:dyDescent="0.2">
      <c r="A44" s="42">
        <v>6151</v>
      </c>
      <c r="B44" s="43" t="s">
        <v>46</v>
      </c>
      <c r="C44" s="44">
        <v>33</v>
      </c>
      <c r="D44" s="47"/>
      <c r="E44" s="47"/>
      <c r="F44" s="46" t="str">
        <f t="shared" si="0"/>
        <v>-</v>
      </c>
    </row>
    <row r="45" spans="1:6" s="41" customFormat="1" x14ac:dyDescent="0.2">
      <c r="A45" s="42">
        <v>6152</v>
      </c>
      <c r="B45" s="43" t="s">
        <v>47</v>
      </c>
      <c r="C45" s="44">
        <v>34</v>
      </c>
      <c r="D45" s="47"/>
      <c r="E45" s="47"/>
      <c r="F45" s="46" t="str">
        <f t="shared" si="0"/>
        <v>-</v>
      </c>
    </row>
    <row r="46" spans="1:6" s="41" customFormat="1" x14ac:dyDescent="0.2">
      <c r="A46" s="42">
        <v>616</v>
      </c>
      <c r="B46" s="43" t="s">
        <v>48</v>
      </c>
      <c r="C46" s="44">
        <v>35</v>
      </c>
      <c r="D46" s="45">
        <f>SUM(D47:D49)</f>
        <v>0</v>
      </c>
      <c r="E46" s="45">
        <f>SUM(E47:E49)</f>
        <v>0</v>
      </c>
      <c r="F46" s="46" t="str">
        <f t="shared" si="0"/>
        <v>-</v>
      </c>
    </row>
    <row r="47" spans="1:6" s="41" customFormat="1" x14ac:dyDescent="0.2">
      <c r="A47" s="42">
        <v>6161</v>
      </c>
      <c r="B47" s="43" t="s">
        <v>49</v>
      </c>
      <c r="C47" s="44">
        <v>36</v>
      </c>
      <c r="D47" s="47"/>
      <c r="E47" s="47"/>
      <c r="F47" s="46" t="str">
        <f t="shared" si="0"/>
        <v>-</v>
      </c>
    </row>
    <row r="48" spans="1:6" s="41" customFormat="1" x14ac:dyDescent="0.2">
      <c r="A48" s="42">
        <v>6162</v>
      </c>
      <c r="B48" s="43" t="s">
        <v>50</v>
      </c>
      <c r="C48" s="44">
        <v>37</v>
      </c>
      <c r="D48" s="47"/>
      <c r="E48" s="47"/>
      <c r="F48" s="46" t="str">
        <f t="shared" si="0"/>
        <v>-</v>
      </c>
    </row>
    <row r="49" spans="1:6" s="41" customFormat="1" x14ac:dyDescent="0.2">
      <c r="A49" s="42">
        <v>6163</v>
      </c>
      <c r="B49" s="43" t="s">
        <v>51</v>
      </c>
      <c r="C49" s="44">
        <v>38</v>
      </c>
      <c r="D49" s="47"/>
      <c r="E49" s="47"/>
      <c r="F49" s="46" t="str">
        <f t="shared" si="0"/>
        <v>-</v>
      </c>
    </row>
    <row r="50" spans="1:6" s="41" customFormat="1" x14ac:dyDescent="0.2">
      <c r="A50" s="42">
        <v>62</v>
      </c>
      <c r="B50" s="43" t="s">
        <v>52</v>
      </c>
      <c r="C50" s="44">
        <v>39</v>
      </c>
      <c r="D50" s="45">
        <f>D51+D54+D55</f>
        <v>0</v>
      </c>
      <c r="E50" s="45">
        <f>E51+E54+E55</f>
        <v>0</v>
      </c>
      <c r="F50" s="46" t="str">
        <f t="shared" si="0"/>
        <v>-</v>
      </c>
    </row>
    <row r="51" spans="1:6" s="41" customFormat="1" x14ac:dyDescent="0.2">
      <c r="A51" s="42">
        <v>621</v>
      </c>
      <c r="B51" s="43" t="s">
        <v>53</v>
      </c>
      <c r="C51" s="44">
        <v>40</v>
      </c>
      <c r="D51" s="45">
        <f>SUM(D52:D53)</f>
        <v>0</v>
      </c>
      <c r="E51" s="45">
        <f>SUM(E52:E53)</f>
        <v>0</v>
      </c>
      <c r="F51" s="46" t="str">
        <f t="shared" si="0"/>
        <v>-</v>
      </c>
    </row>
    <row r="52" spans="1:6" s="41" customFormat="1" x14ac:dyDescent="0.2">
      <c r="A52" s="42">
        <v>6211</v>
      </c>
      <c r="B52" s="43" t="s">
        <v>54</v>
      </c>
      <c r="C52" s="44">
        <v>41</v>
      </c>
      <c r="D52" s="47"/>
      <c r="E52" s="47"/>
      <c r="F52" s="46" t="str">
        <f t="shared" si="0"/>
        <v>-</v>
      </c>
    </row>
    <row r="53" spans="1:6" s="41" customFormat="1" x14ac:dyDescent="0.2">
      <c r="A53" s="42">
        <v>6212</v>
      </c>
      <c r="B53" s="43" t="s">
        <v>55</v>
      </c>
      <c r="C53" s="44">
        <v>42</v>
      </c>
      <c r="D53" s="47"/>
      <c r="E53" s="47"/>
      <c r="F53" s="46" t="str">
        <f t="shared" si="0"/>
        <v>-</v>
      </c>
    </row>
    <row r="54" spans="1:6" s="41" customFormat="1" x14ac:dyDescent="0.2">
      <c r="A54" s="42">
        <v>622</v>
      </c>
      <c r="B54" s="43" t="s">
        <v>56</v>
      </c>
      <c r="C54" s="44">
        <v>43</v>
      </c>
      <c r="D54" s="47"/>
      <c r="E54" s="47"/>
      <c r="F54" s="46" t="str">
        <f t="shared" si="0"/>
        <v>-</v>
      </c>
    </row>
    <row r="55" spans="1:6" s="41" customFormat="1" x14ac:dyDescent="0.2">
      <c r="A55" s="42">
        <v>623</v>
      </c>
      <c r="B55" s="43" t="s">
        <v>57</v>
      </c>
      <c r="C55" s="44">
        <v>44</v>
      </c>
      <c r="D55" s="47"/>
      <c r="E55" s="47"/>
      <c r="F55" s="46" t="str">
        <f t="shared" si="0"/>
        <v>-</v>
      </c>
    </row>
    <row r="56" spans="1:6" s="41" customFormat="1" ht="24" x14ac:dyDescent="0.2">
      <c r="A56" s="42">
        <v>63</v>
      </c>
      <c r="B56" s="43" t="s">
        <v>58</v>
      </c>
      <c r="C56" s="44">
        <v>45</v>
      </c>
      <c r="D56" s="45">
        <f>D57+D60+D65+D68+D71+D74+D77+D80</f>
        <v>43117</v>
      </c>
      <c r="E56" s="45">
        <f>E57+E60+E65+E68+E71+E74+E77+E80</f>
        <v>807177</v>
      </c>
      <c r="F56" s="46">
        <f t="shared" si="0"/>
        <v>1872.0620636871768</v>
      </c>
    </row>
    <row r="57" spans="1:6" s="41" customFormat="1" x14ac:dyDescent="0.2">
      <c r="A57" s="42">
        <v>631</v>
      </c>
      <c r="B57" s="43" t="s">
        <v>59</v>
      </c>
      <c r="C57" s="44">
        <v>46</v>
      </c>
      <c r="D57" s="45">
        <f>D58+D59</f>
        <v>0</v>
      </c>
      <c r="E57" s="45">
        <f>E58+E59</f>
        <v>0</v>
      </c>
      <c r="F57" s="46" t="str">
        <f t="shared" si="0"/>
        <v>-</v>
      </c>
    </row>
    <row r="58" spans="1:6" s="41" customFormat="1" x14ac:dyDescent="0.2">
      <c r="A58" s="42">
        <v>6311</v>
      </c>
      <c r="B58" s="43" t="s">
        <v>60</v>
      </c>
      <c r="C58" s="44">
        <v>47</v>
      </c>
      <c r="D58" s="47"/>
      <c r="E58" s="47"/>
      <c r="F58" s="46" t="str">
        <f t="shared" si="0"/>
        <v>-</v>
      </c>
    </row>
    <row r="59" spans="1:6" s="41" customFormat="1" x14ac:dyDescent="0.2">
      <c r="A59" s="42">
        <v>6312</v>
      </c>
      <c r="B59" s="43" t="s">
        <v>61</v>
      </c>
      <c r="C59" s="44">
        <v>48</v>
      </c>
      <c r="D59" s="47"/>
      <c r="E59" s="47"/>
      <c r="F59" s="46" t="str">
        <f t="shared" si="0"/>
        <v>-</v>
      </c>
    </row>
    <row r="60" spans="1:6" s="41" customFormat="1" x14ac:dyDescent="0.2">
      <c r="A60" s="42">
        <v>632</v>
      </c>
      <c r="B60" s="43" t="s">
        <v>62</v>
      </c>
      <c r="C60" s="44">
        <v>49</v>
      </c>
      <c r="D60" s="45">
        <f>SUM(D61:D64)</f>
        <v>0</v>
      </c>
      <c r="E60" s="45">
        <f>SUM(E61:E64)</f>
        <v>0</v>
      </c>
      <c r="F60" s="46" t="str">
        <f t="shared" si="0"/>
        <v>-</v>
      </c>
    </row>
    <row r="61" spans="1:6" s="41" customFormat="1" x14ac:dyDescent="0.2">
      <c r="A61" s="42">
        <v>6321</v>
      </c>
      <c r="B61" s="43" t="s">
        <v>63</v>
      </c>
      <c r="C61" s="44">
        <v>50</v>
      </c>
      <c r="D61" s="47"/>
      <c r="E61" s="47"/>
      <c r="F61" s="46" t="str">
        <f t="shared" si="0"/>
        <v>-</v>
      </c>
    </row>
    <row r="62" spans="1:6" s="41" customFormat="1" x14ac:dyDescent="0.2">
      <c r="A62" s="42">
        <v>6322</v>
      </c>
      <c r="B62" s="43" t="s">
        <v>64</v>
      </c>
      <c r="C62" s="44">
        <v>51</v>
      </c>
      <c r="D62" s="47"/>
      <c r="E62" s="47"/>
      <c r="F62" s="46" t="str">
        <f t="shared" si="0"/>
        <v>-</v>
      </c>
    </row>
    <row r="63" spans="1:6" s="41" customFormat="1" x14ac:dyDescent="0.2">
      <c r="A63" s="42">
        <v>6323</v>
      </c>
      <c r="B63" s="43" t="s">
        <v>65</v>
      </c>
      <c r="C63" s="44">
        <v>52</v>
      </c>
      <c r="D63" s="47"/>
      <c r="E63" s="47"/>
      <c r="F63" s="46" t="str">
        <f t="shared" si="0"/>
        <v>-</v>
      </c>
    </row>
    <row r="64" spans="1:6" s="41" customFormat="1" x14ac:dyDescent="0.2">
      <c r="A64" s="42">
        <v>6324</v>
      </c>
      <c r="B64" s="43" t="s">
        <v>66</v>
      </c>
      <c r="C64" s="44">
        <v>53</v>
      </c>
      <c r="D64" s="47"/>
      <c r="E64" s="47"/>
      <c r="F64" s="46" t="str">
        <f t="shared" si="0"/>
        <v>-</v>
      </c>
    </row>
    <row r="65" spans="1:6" s="41" customFormat="1" x14ac:dyDescent="0.2">
      <c r="A65" s="42">
        <v>633</v>
      </c>
      <c r="B65" s="43" t="s">
        <v>67</v>
      </c>
      <c r="C65" s="44">
        <v>54</v>
      </c>
      <c r="D65" s="45">
        <f>SUM(D66:D67)</f>
        <v>0</v>
      </c>
      <c r="E65" s="45">
        <f>SUM(E66:E67)</f>
        <v>0</v>
      </c>
      <c r="F65" s="46" t="str">
        <f t="shared" si="0"/>
        <v>-</v>
      </c>
    </row>
    <row r="66" spans="1:6" s="41" customFormat="1" x14ac:dyDescent="0.2">
      <c r="A66" s="42">
        <v>6331</v>
      </c>
      <c r="B66" s="43" t="s">
        <v>68</v>
      </c>
      <c r="C66" s="44">
        <v>55</v>
      </c>
      <c r="D66" s="47"/>
      <c r="E66" s="47"/>
      <c r="F66" s="46" t="str">
        <f t="shared" si="0"/>
        <v>-</v>
      </c>
    </row>
    <row r="67" spans="1:6" s="41" customFormat="1" x14ac:dyDescent="0.2">
      <c r="A67" s="42">
        <v>6332</v>
      </c>
      <c r="B67" s="43" t="s">
        <v>69</v>
      </c>
      <c r="C67" s="44">
        <v>56</v>
      </c>
      <c r="D67" s="47"/>
      <c r="E67" s="47"/>
      <c r="F67" s="46" t="str">
        <f t="shared" si="0"/>
        <v>-</v>
      </c>
    </row>
    <row r="68" spans="1:6" s="41" customFormat="1" x14ac:dyDescent="0.2">
      <c r="A68" s="42">
        <v>634</v>
      </c>
      <c r="B68" s="43" t="s">
        <v>70</v>
      </c>
      <c r="C68" s="44">
        <v>57</v>
      </c>
      <c r="D68" s="45">
        <f>SUM(D69:D70)</f>
        <v>43117</v>
      </c>
      <c r="E68" s="45">
        <f>SUM(E69:E70)</f>
        <v>409497</v>
      </c>
      <c r="F68" s="46">
        <f t="shared" si="0"/>
        <v>949.73444349096644</v>
      </c>
    </row>
    <row r="69" spans="1:6" s="41" customFormat="1" x14ac:dyDescent="0.2">
      <c r="A69" s="42">
        <v>6341</v>
      </c>
      <c r="B69" s="43" t="s">
        <v>71</v>
      </c>
      <c r="C69" s="44">
        <v>58</v>
      </c>
      <c r="D69" s="47">
        <v>43117</v>
      </c>
      <c r="E69" s="47">
        <v>409497</v>
      </c>
      <c r="F69" s="46">
        <f t="shared" si="0"/>
        <v>949.73444349096644</v>
      </c>
    </row>
    <row r="70" spans="1:6" s="41" customFormat="1" x14ac:dyDescent="0.2">
      <c r="A70" s="42">
        <v>6342</v>
      </c>
      <c r="B70" s="43" t="s">
        <v>72</v>
      </c>
      <c r="C70" s="44">
        <v>59</v>
      </c>
      <c r="D70" s="47"/>
      <c r="E70" s="47"/>
      <c r="F70" s="46" t="str">
        <f t="shared" si="0"/>
        <v>-</v>
      </c>
    </row>
    <row r="71" spans="1:6" s="41" customFormat="1" x14ac:dyDescent="0.2">
      <c r="A71" s="42">
        <v>635</v>
      </c>
      <c r="B71" s="43" t="s">
        <v>73</v>
      </c>
      <c r="C71" s="44">
        <v>60</v>
      </c>
      <c r="D71" s="45">
        <f>SUM(D72:D73)</f>
        <v>0</v>
      </c>
      <c r="E71" s="45">
        <f>SUM(E72:E73)</f>
        <v>0</v>
      </c>
      <c r="F71" s="46" t="str">
        <f t="shared" si="0"/>
        <v>-</v>
      </c>
    </row>
    <row r="72" spans="1:6" s="41" customFormat="1" x14ac:dyDescent="0.2">
      <c r="A72" s="42">
        <v>6351</v>
      </c>
      <c r="B72" s="43" t="s">
        <v>74</v>
      </c>
      <c r="C72" s="44">
        <v>61</v>
      </c>
      <c r="D72" s="47"/>
      <c r="E72" s="47"/>
      <c r="F72" s="46" t="str">
        <f t="shared" si="0"/>
        <v>-</v>
      </c>
    </row>
    <row r="73" spans="1:6" s="41" customFormat="1" x14ac:dyDescent="0.2">
      <c r="A73" s="42">
        <v>6352</v>
      </c>
      <c r="B73" s="43" t="s">
        <v>75</v>
      </c>
      <c r="C73" s="44">
        <v>62</v>
      </c>
      <c r="D73" s="47"/>
      <c r="E73" s="47"/>
      <c r="F73" s="46" t="str">
        <f t="shared" si="0"/>
        <v>-</v>
      </c>
    </row>
    <row r="74" spans="1:6" s="41" customFormat="1" x14ac:dyDescent="0.2">
      <c r="A74" s="42" t="s">
        <v>76</v>
      </c>
      <c r="B74" s="48" t="s">
        <v>77</v>
      </c>
      <c r="C74" s="44">
        <v>63</v>
      </c>
      <c r="D74" s="45">
        <f>SUM(D75:D76)</f>
        <v>0</v>
      </c>
      <c r="E74" s="45">
        <f>SUM(E75:E76)</f>
        <v>0</v>
      </c>
      <c r="F74" s="46" t="str">
        <f t="shared" si="0"/>
        <v>-</v>
      </c>
    </row>
    <row r="75" spans="1:6" s="41" customFormat="1" x14ac:dyDescent="0.2">
      <c r="A75" s="42" t="s">
        <v>78</v>
      </c>
      <c r="B75" s="43" t="s">
        <v>79</v>
      </c>
      <c r="C75" s="44">
        <v>64</v>
      </c>
      <c r="D75" s="47"/>
      <c r="E75" s="47"/>
      <c r="F75" s="46" t="str">
        <f t="shared" si="0"/>
        <v>-</v>
      </c>
    </row>
    <row r="76" spans="1:6" s="41" customFormat="1" x14ac:dyDescent="0.2">
      <c r="A76" s="42" t="s">
        <v>80</v>
      </c>
      <c r="B76" s="43" t="s">
        <v>81</v>
      </c>
      <c r="C76" s="44">
        <v>65</v>
      </c>
      <c r="D76" s="47"/>
      <c r="E76" s="47"/>
      <c r="F76" s="46" t="str">
        <f t="shared" si="0"/>
        <v>-</v>
      </c>
    </row>
    <row r="77" spans="1:6" s="41" customFormat="1" x14ac:dyDescent="0.2">
      <c r="A77" s="42" t="s">
        <v>82</v>
      </c>
      <c r="B77" s="43" t="s">
        <v>83</v>
      </c>
      <c r="C77" s="44">
        <v>66</v>
      </c>
      <c r="D77" s="45">
        <f>SUM(D78:D79)</f>
        <v>0</v>
      </c>
      <c r="E77" s="45">
        <f>SUM(E78:E79)</f>
        <v>397680</v>
      </c>
      <c r="F77" s="46" t="str">
        <f t="shared" si="0"/>
        <v>-</v>
      </c>
    </row>
    <row r="78" spans="1:6" s="41" customFormat="1" x14ac:dyDescent="0.2">
      <c r="A78" s="42" t="s">
        <v>84</v>
      </c>
      <c r="B78" s="43" t="s">
        <v>85</v>
      </c>
      <c r="C78" s="44">
        <v>67</v>
      </c>
      <c r="D78" s="47"/>
      <c r="E78" s="47">
        <v>397680</v>
      </c>
      <c r="F78" s="46" t="str">
        <f t="shared" ref="F78:F141" si="1">IF(D78&lt;&gt;0,IF(E78/D78&gt;=100,"&gt;&gt;100",E78/D78*100),"-")</f>
        <v>-</v>
      </c>
    </row>
    <row r="79" spans="1:6" s="41" customFormat="1" x14ac:dyDescent="0.2">
      <c r="A79" s="42" t="s">
        <v>86</v>
      </c>
      <c r="B79" s="43" t="s">
        <v>87</v>
      </c>
      <c r="C79" s="44">
        <v>68</v>
      </c>
      <c r="D79" s="47"/>
      <c r="E79" s="47"/>
      <c r="F79" s="46" t="str">
        <f t="shared" si="1"/>
        <v>-</v>
      </c>
    </row>
    <row r="80" spans="1:6" s="41" customFormat="1" x14ac:dyDescent="0.2">
      <c r="A80" s="42" t="s">
        <v>88</v>
      </c>
      <c r="B80" s="43" t="s">
        <v>89</v>
      </c>
      <c r="C80" s="44">
        <v>69</v>
      </c>
      <c r="D80" s="45">
        <f>SUM(D81:D84)</f>
        <v>0</v>
      </c>
      <c r="E80" s="45">
        <f>SUM(E81:E84)</f>
        <v>0</v>
      </c>
      <c r="F80" s="46" t="str">
        <f t="shared" si="1"/>
        <v>-</v>
      </c>
    </row>
    <row r="81" spans="1:6" s="41" customFormat="1" x14ac:dyDescent="0.2">
      <c r="A81" s="42">
        <v>6391</v>
      </c>
      <c r="B81" s="43" t="s">
        <v>90</v>
      </c>
      <c r="C81" s="44">
        <v>70</v>
      </c>
      <c r="D81" s="47"/>
      <c r="E81" s="47"/>
      <c r="F81" s="46" t="str">
        <f t="shared" si="1"/>
        <v>-</v>
      </c>
    </row>
    <row r="82" spans="1:6" s="41" customFormat="1" x14ac:dyDescent="0.2">
      <c r="A82" s="42">
        <v>6392</v>
      </c>
      <c r="B82" s="43" t="s">
        <v>91</v>
      </c>
      <c r="C82" s="44">
        <v>71</v>
      </c>
      <c r="D82" s="47"/>
      <c r="E82" s="47"/>
      <c r="F82" s="46" t="str">
        <f t="shared" si="1"/>
        <v>-</v>
      </c>
    </row>
    <row r="83" spans="1:6" s="41" customFormat="1" ht="24" x14ac:dyDescent="0.2">
      <c r="A83" s="42">
        <v>6393</v>
      </c>
      <c r="B83" s="43" t="s">
        <v>92</v>
      </c>
      <c r="C83" s="44">
        <v>72</v>
      </c>
      <c r="D83" s="47"/>
      <c r="E83" s="47"/>
      <c r="F83" s="46" t="str">
        <f t="shared" si="1"/>
        <v>-</v>
      </c>
    </row>
    <row r="84" spans="1:6" s="41" customFormat="1" ht="24" x14ac:dyDescent="0.2">
      <c r="A84" s="42">
        <v>6394</v>
      </c>
      <c r="B84" s="43" t="s">
        <v>93</v>
      </c>
      <c r="C84" s="44">
        <v>73</v>
      </c>
      <c r="D84" s="47"/>
      <c r="E84" s="47"/>
      <c r="F84" s="46" t="str">
        <f t="shared" si="1"/>
        <v>-</v>
      </c>
    </row>
    <row r="85" spans="1:6" s="41" customFormat="1" x14ac:dyDescent="0.2">
      <c r="A85" s="42">
        <v>64</v>
      </c>
      <c r="B85" s="43" t="s">
        <v>94</v>
      </c>
      <c r="C85" s="44">
        <v>74</v>
      </c>
      <c r="D85" s="45">
        <f>D86+D94+D101+D109</f>
        <v>385</v>
      </c>
      <c r="E85" s="45">
        <f>E86+E94+E101+E109</f>
        <v>2393</v>
      </c>
      <c r="F85" s="46">
        <f t="shared" si="1"/>
        <v>621.55844155844159</v>
      </c>
    </row>
    <row r="86" spans="1:6" s="41" customFormat="1" x14ac:dyDescent="0.2">
      <c r="A86" s="42">
        <v>641</v>
      </c>
      <c r="B86" s="43" t="s">
        <v>95</v>
      </c>
      <c r="C86" s="44">
        <v>75</v>
      </c>
      <c r="D86" s="45">
        <f>SUM(D87:D93)</f>
        <v>385</v>
      </c>
      <c r="E86" s="45">
        <f>SUM(E87:E93)</f>
        <v>2393</v>
      </c>
      <c r="F86" s="46">
        <f t="shared" si="1"/>
        <v>621.55844155844159</v>
      </c>
    </row>
    <row r="87" spans="1:6" s="41" customFormat="1" x14ac:dyDescent="0.2">
      <c r="A87" s="42">
        <v>6412</v>
      </c>
      <c r="B87" s="43" t="s">
        <v>96</v>
      </c>
      <c r="C87" s="44">
        <v>76</v>
      </c>
      <c r="D87" s="47"/>
      <c r="E87" s="47"/>
      <c r="F87" s="46" t="str">
        <f t="shared" si="1"/>
        <v>-</v>
      </c>
    </row>
    <row r="88" spans="1:6" s="41" customFormat="1" x14ac:dyDescent="0.2">
      <c r="A88" s="42">
        <v>6413</v>
      </c>
      <c r="B88" s="43" t="s">
        <v>97</v>
      </c>
      <c r="C88" s="44">
        <v>77</v>
      </c>
      <c r="D88" s="47">
        <v>63</v>
      </c>
      <c r="E88" s="47">
        <v>20</v>
      </c>
      <c r="F88" s="46">
        <f t="shared" si="1"/>
        <v>31.746031746031743</v>
      </c>
    </row>
    <row r="89" spans="1:6" s="41" customFormat="1" x14ac:dyDescent="0.2">
      <c r="A89" s="42">
        <v>6414</v>
      </c>
      <c r="B89" s="43" t="s">
        <v>98</v>
      </c>
      <c r="C89" s="44">
        <v>78</v>
      </c>
      <c r="D89" s="47"/>
      <c r="E89" s="47"/>
      <c r="F89" s="46" t="str">
        <f t="shared" si="1"/>
        <v>-</v>
      </c>
    </row>
    <row r="90" spans="1:6" s="41" customFormat="1" x14ac:dyDescent="0.2">
      <c r="A90" s="42">
        <v>6415</v>
      </c>
      <c r="B90" s="43" t="s">
        <v>99</v>
      </c>
      <c r="C90" s="44">
        <v>79</v>
      </c>
      <c r="D90" s="47">
        <v>322</v>
      </c>
      <c r="E90" s="47">
        <v>2373</v>
      </c>
      <c r="F90" s="46">
        <f t="shared" si="1"/>
        <v>736.95652173913049</v>
      </c>
    </row>
    <row r="91" spans="1:6" s="41" customFormat="1" x14ac:dyDescent="0.2">
      <c r="A91" s="42">
        <v>6416</v>
      </c>
      <c r="B91" s="43" t="s">
        <v>100</v>
      </c>
      <c r="C91" s="44">
        <v>80</v>
      </c>
      <c r="D91" s="47"/>
      <c r="E91" s="47"/>
      <c r="F91" s="46" t="str">
        <f t="shared" si="1"/>
        <v>-</v>
      </c>
    </row>
    <row r="92" spans="1:6" s="41" customFormat="1" ht="24" x14ac:dyDescent="0.2">
      <c r="A92" s="42">
        <v>6417</v>
      </c>
      <c r="B92" s="43" t="s">
        <v>101</v>
      </c>
      <c r="C92" s="44">
        <v>81</v>
      </c>
      <c r="D92" s="47"/>
      <c r="E92" s="47"/>
      <c r="F92" s="46" t="str">
        <f t="shared" si="1"/>
        <v>-</v>
      </c>
    </row>
    <row r="93" spans="1:6" s="41" customFormat="1" x14ac:dyDescent="0.2">
      <c r="A93" s="42">
        <v>6419</v>
      </c>
      <c r="B93" s="43" t="s">
        <v>102</v>
      </c>
      <c r="C93" s="44">
        <v>82</v>
      </c>
      <c r="D93" s="47"/>
      <c r="E93" s="47"/>
      <c r="F93" s="46" t="str">
        <f t="shared" si="1"/>
        <v>-</v>
      </c>
    </row>
    <row r="94" spans="1:6" s="41" customFormat="1" x14ac:dyDescent="0.2">
      <c r="A94" s="42">
        <v>642</v>
      </c>
      <c r="B94" s="43" t="s">
        <v>103</v>
      </c>
      <c r="C94" s="44">
        <v>83</v>
      </c>
      <c r="D94" s="45">
        <f>SUM(D95:D100)</f>
        <v>0</v>
      </c>
      <c r="E94" s="45">
        <f>SUM(E95:E100)</f>
        <v>0</v>
      </c>
      <c r="F94" s="46" t="str">
        <f t="shared" si="1"/>
        <v>-</v>
      </c>
    </row>
    <row r="95" spans="1:6" s="41" customFormat="1" x14ac:dyDescent="0.2">
      <c r="A95" s="42">
        <v>6421</v>
      </c>
      <c r="B95" s="43" t="s">
        <v>104</v>
      </c>
      <c r="C95" s="44">
        <v>84</v>
      </c>
      <c r="D95" s="47"/>
      <c r="E95" s="47"/>
      <c r="F95" s="46" t="str">
        <f t="shared" si="1"/>
        <v>-</v>
      </c>
    </row>
    <row r="96" spans="1:6" s="41" customFormat="1" x14ac:dyDescent="0.2">
      <c r="A96" s="42">
        <v>6422</v>
      </c>
      <c r="B96" s="43" t="s">
        <v>105</v>
      </c>
      <c r="C96" s="44">
        <v>85</v>
      </c>
      <c r="D96" s="47"/>
      <c r="E96" s="47"/>
      <c r="F96" s="46" t="str">
        <f t="shared" si="1"/>
        <v>-</v>
      </c>
    </row>
    <row r="97" spans="1:6" s="41" customFormat="1" x14ac:dyDescent="0.2">
      <c r="A97" s="42">
        <v>6423</v>
      </c>
      <c r="B97" s="43" t="s">
        <v>106</v>
      </c>
      <c r="C97" s="44">
        <v>86</v>
      </c>
      <c r="D97" s="47"/>
      <c r="E97" s="47"/>
      <c r="F97" s="46" t="str">
        <f t="shared" si="1"/>
        <v>-</v>
      </c>
    </row>
    <row r="98" spans="1:6" s="41" customFormat="1" x14ac:dyDescent="0.2">
      <c r="A98" s="42">
        <v>6424</v>
      </c>
      <c r="B98" s="43" t="s">
        <v>107</v>
      </c>
      <c r="C98" s="44">
        <v>87</v>
      </c>
      <c r="D98" s="47"/>
      <c r="E98" s="47"/>
      <c r="F98" s="46" t="str">
        <f t="shared" si="1"/>
        <v>-</v>
      </c>
    </row>
    <row r="99" spans="1:6" s="41" customFormat="1" x14ac:dyDescent="0.2">
      <c r="A99" s="42" t="s">
        <v>108</v>
      </c>
      <c r="B99" s="43" t="s">
        <v>109</v>
      </c>
      <c r="C99" s="44">
        <v>88</v>
      </c>
      <c r="D99" s="47"/>
      <c r="E99" s="47"/>
      <c r="F99" s="46" t="str">
        <f t="shared" si="1"/>
        <v>-</v>
      </c>
    </row>
    <row r="100" spans="1:6" s="41" customFormat="1" x14ac:dyDescent="0.2">
      <c r="A100" s="42">
        <v>6429</v>
      </c>
      <c r="B100" s="43" t="s">
        <v>110</v>
      </c>
      <c r="C100" s="44">
        <v>89</v>
      </c>
      <c r="D100" s="47"/>
      <c r="E100" s="47"/>
      <c r="F100" s="46" t="str">
        <f t="shared" si="1"/>
        <v>-</v>
      </c>
    </row>
    <row r="101" spans="1:6" s="41" customFormat="1" x14ac:dyDescent="0.2">
      <c r="A101" s="42">
        <v>643</v>
      </c>
      <c r="B101" s="43" t="s">
        <v>111</v>
      </c>
      <c r="C101" s="44">
        <v>90</v>
      </c>
      <c r="D101" s="45">
        <f>SUM(D102:D108)</f>
        <v>0</v>
      </c>
      <c r="E101" s="45">
        <f>SUM(E102:E108)</f>
        <v>0</v>
      </c>
      <c r="F101" s="46" t="str">
        <f t="shared" si="1"/>
        <v>-</v>
      </c>
    </row>
    <row r="102" spans="1:6" s="41" customFormat="1" ht="24" x14ac:dyDescent="0.2">
      <c r="A102" s="42">
        <v>6431</v>
      </c>
      <c r="B102" s="43" t="s">
        <v>112</v>
      </c>
      <c r="C102" s="44">
        <v>91</v>
      </c>
      <c r="D102" s="47"/>
      <c r="E102" s="47"/>
      <c r="F102" s="46" t="str">
        <f t="shared" si="1"/>
        <v>-</v>
      </c>
    </row>
    <row r="103" spans="1:6" s="41" customFormat="1" ht="24" x14ac:dyDescent="0.2">
      <c r="A103" s="42">
        <v>6432</v>
      </c>
      <c r="B103" s="49" t="s">
        <v>113</v>
      </c>
      <c r="C103" s="44">
        <v>92</v>
      </c>
      <c r="D103" s="47"/>
      <c r="E103" s="47"/>
      <c r="F103" s="46" t="str">
        <f t="shared" si="1"/>
        <v>-</v>
      </c>
    </row>
    <row r="104" spans="1:6" s="41" customFormat="1" ht="24" x14ac:dyDescent="0.2">
      <c r="A104" s="42">
        <v>6433</v>
      </c>
      <c r="B104" s="49" t="s">
        <v>114</v>
      </c>
      <c r="C104" s="44">
        <v>93</v>
      </c>
      <c r="D104" s="47"/>
      <c r="E104" s="47"/>
      <c r="F104" s="46" t="str">
        <f t="shared" si="1"/>
        <v>-</v>
      </c>
    </row>
    <row r="105" spans="1:6" s="41" customFormat="1" x14ac:dyDescent="0.2">
      <c r="A105" s="42">
        <v>6434</v>
      </c>
      <c r="B105" s="43" t="s">
        <v>115</v>
      </c>
      <c r="C105" s="44">
        <v>94</v>
      </c>
      <c r="D105" s="47"/>
      <c r="E105" s="47"/>
      <c r="F105" s="46" t="str">
        <f t="shared" si="1"/>
        <v>-</v>
      </c>
    </row>
    <row r="106" spans="1:6" s="41" customFormat="1" ht="24" x14ac:dyDescent="0.2">
      <c r="A106" s="42">
        <v>6435</v>
      </c>
      <c r="B106" s="49" t="s">
        <v>116</v>
      </c>
      <c r="C106" s="44">
        <v>95</v>
      </c>
      <c r="D106" s="47"/>
      <c r="E106" s="47"/>
      <c r="F106" s="46" t="str">
        <f t="shared" si="1"/>
        <v>-</v>
      </c>
    </row>
    <row r="107" spans="1:6" s="41" customFormat="1" ht="24" x14ac:dyDescent="0.2">
      <c r="A107" s="42">
        <v>6436</v>
      </c>
      <c r="B107" s="49" t="s">
        <v>117</v>
      </c>
      <c r="C107" s="44">
        <v>96</v>
      </c>
      <c r="D107" s="47"/>
      <c r="E107" s="47"/>
      <c r="F107" s="46" t="str">
        <f t="shared" si="1"/>
        <v>-</v>
      </c>
    </row>
    <row r="108" spans="1:6" s="41" customFormat="1" x14ac:dyDescent="0.2">
      <c r="A108" s="42">
        <v>6437</v>
      </c>
      <c r="B108" s="43" t="s">
        <v>118</v>
      </c>
      <c r="C108" s="44">
        <v>97</v>
      </c>
      <c r="D108" s="47"/>
      <c r="E108" s="47"/>
      <c r="F108" s="46" t="str">
        <f t="shared" si="1"/>
        <v>-</v>
      </c>
    </row>
    <row r="109" spans="1:6" s="41" customFormat="1" x14ac:dyDescent="0.2">
      <c r="A109" s="42" t="s">
        <v>119</v>
      </c>
      <c r="B109" s="43" t="s">
        <v>120</v>
      </c>
      <c r="C109" s="44">
        <v>98</v>
      </c>
      <c r="D109" s="45">
        <f>SUM(D110:D115)</f>
        <v>0</v>
      </c>
      <c r="E109" s="45">
        <f>SUM(E110:E115)</f>
        <v>0</v>
      </c>
      <c r="F109" s="46" t="str">
        <f t="shared" si="1"/>
        <v>-</v>
      </c>
    </row>
    <row r="110" spans="1:6" s="41" customFormat="1" ht="24" x14ac:dyDescent="0.2">
      <c r="A110" s="42" t="s">
        <v>121</v>
      </c>
      <c r="B110" s="43" t="s">
        <v>122</v>
      </c>
      <c r="C110" s="44">
        <v>99</v>
      </c>
      <c r="D110" s="47"/>
      <c r="E110" s="47"/>
      <c r="F110" s="46" t="str">
        <f t="shared" si="1"/>
        <v>-</v>
      </c>
    </row>
    <row r="111" spans="1:6" s="41" customFormat="1" ht="24" x14ac:dyDescent="0.2">
      <c r="A111" s="42" t="s">
        <v>123</v>
      </c>
      <c r="B111" s="43" t="s">
        <v>124</v>
      </c>
      <c r="C111" s="44">
        <v>100</v>
      </c>
      <c r="D111" s="47"/>
      <c r="E111" s="47"/>
      <c r="F111" s="46" t="str">
        <f t="shared" si="1"/>
        <v>-</v>
      </c>
    </row>
    <row r="112" spans="1:6" s="41" customFormat="1" ht="24" x14ac:dyDescent="0.2">
      <c r="A112" s="42" t="s">
        <v>125</v>
      </c>
      <c r="B112" s="43" t="s">
        <v>126</v>
      </c>
      <c r="C112" s="44">
        <v>101</v>
      </c>
      <c r="D112" s="47"/>
      <c r="E112" s="47"/>
      <c r="F112" s="46" t="str">
        <f t="shared" si="1"/>
        <v>-</v>
      </c>
    </row>
    <row r="113" spans="1:6" s="41" customFormat="1" ht="24" x14ac:dyDescent="0.2">
      <c r="A113" s="42" t="s">
        <v>127</v>
      </c>
      <c r="B113" s="43" t="s">
        <v>128</v>
      </c>
      <c r="C113" s="44">
        <v>102</v>
      </c>
      <c r="D113" s="47"/>
      <c r="E113" s="47"/>
      <c r="F113" s="46" t="str">
        <f t="shared" si="1"/>
        <v>-</v>
      </c>
    </row>
    <row r="114" spans="1:6" s="41" customFormat="1" ht="24" x14ac:dyDescent="0.2">
      <c r="A114" s="42" t="s">
        <v>129</v>
      </c>
      <c r="B114" s="43" t="s">
        <v>130</v>
      </c>
      <c r="C114" s="44">
        <v>103</v>
      </c>
      <c r="D114" s="47"/>
      <c r="E114" s="47"/>
      <c r="F114" s="46" t="str">
        <f t="shared" si="1"/>
        <v>-</v>
      </c>
    </row>
    <row r="115" spans="1:6" s="41" customFormat="1" x14ac:dyDescent="0.2">
      <c r="A115" s="42" t="s">
        <v>131</v>
      </c>
      <c r="B115" s="48" t="s">
        <v>132</v>
      </c>
      <c r="C115" s="44">
        <v>104</v>
      </c>
      <c r="D115" s="47"/>
      <c r="E115" s="47"/>
      <c r="F115" s="46" t="str">
        <f t="shared" si="1"/>
        <v>-</v>
      </c>
    </row>
    <row r="116" spans="1:6" s="41" customFormat="1" ht="24" x14ac:dyDescent="0.2">
      <c r="A116" s="42">
        <v>65</v>
      </c>
      <c r="B116" s="43" t="s">
        <v>133</v>
      </c>
      <c r="C116" s="44">
        <v>105</v>
      </c>
      <c r="D116" s="45">
        <f>D117+D122+D130</f>
        <v>8504155</v>
      </c>
      <c r="E116" s="45">
        <f>E117+E122+E130</f>
        <v>6113088</v>
      </c>
      <c r="F116" s="46">
        <f t="shared" si="1"/>
        <v>71.883543985263671</v>
      </c>
    </row>
    <row r="117" spans="1:6" s="41" customFormat="1" x14ac:dyDescent="0.2">
      <c r="A117" s="42">
        <v>651</v>
      </c>
      <c r="B117" s="43" t="s">
        <v>134</v>
      </c>
      <c r="C117" s="44">
        <v>106</v>
      </c>
      <c r="D117" s="45">
        <f>SUM(D118:D121)</f>
        <v>0</v>
      </c>
      <c r="E117" s="45">
        <f>SUM(E118:E121)</f>
        <v>0</v>
      </c>
      <c r="F117" s="46" t="str">
        <f t="shared" si="1"/>
        <v>-</v>
      </c>
    </row>
    <row r="118" spans="1:6" s="41" customFormat="1" x14ac:dyDescent="0.2">
      <c r="A118" s="42">
        <v>6511</v>
      </c>
      <c r="B118" s="43" t="s">
        <v>135</v>
      </c>
      <c r="C118" s="44">
        <v>107</v>
      </c>
      <c r="D118" s="47"/>
      <c r="E118" s="47"/>
      <c r="F118" s="46" t="str">
        <f t="shared" si="1"/>
        <v>-</v>
      </c>
    </row>
    <row r="119" spans="1:6" s="41" customFormat="1" x14ac:dyDescent="0.2">
      <c r="A119" s="42">
        <v>6512</v>
      </c>
      <c r="B119" s="43" t="s">
        <v>136</v>
      </c>
      <c r="C119" s="44">
        <v>108</v>
      </c>
      <c r="D119" s="47"/>
      <c r="E119" s="47"/>
      <c r="F119" s="46" t="str">
        <f t="shared" si="1"/>
        <v>-</v>
      </c>
    </row>
    <row r="120" spans="1:6" s="41" customFormat="1" x14ac:dyDescent="0.2">
      <c r="A120" s="42">
        <v>6513</v>
      </c>
      <c r="B120" s="43" t="s">
        <v>137</v>
      </c>
      <c r="C120" s="44">
        <v>109</v>
      </c>
      <c r="D120" s="47"/>
      <c r="E120" s="47"/>
      <c r="F120" s="46" t="str">
        <f t="shared" si="1"/>
        <v>-</v>
      </c>
    </row>
    <row r="121" spans="1:6" s="41" customFormat="1" x14ac:dyDescent="0.2">
      <c r="A121" s="42">
        <v>6514</v>
      </c>
      <c r="B121" s="43" t="s">
        <v>138</v>
      </c>
      <c r="C121" s="44">
        <v>110</v>
      </c>
      <c r="D121" s="47"/>
      <c r="E121" s="47"/>
      <c r="F121" s="46" t="str">
        <f t="shared" si="1"/>
        <v>-</v>
      </c>
    </row>
    <row r="122" spans="1:6" s="41" customFormat="1" x14ac:dyDescent="0.2">
      <c r="A122" s="42">
        <v>652</v>
      </c>
      <c r="B122" s="43" t="s">
        <v>139</v>
      </c>
      <c r="C122" s="44">
        <v>111</v>
      </c>
      <c r="D122" s="45">
        <f>SUM(D123:D129)</f>
        <v>8504155</v>
      </c>
      <c r="E122" s="45">
        <f>SUM(E123:E129)</f>
        <v>6113088</v>
      </c>
      <c r="F122" s="46">
        <f t="shared" si="1"/>
        <v>71.883543985263671</v>
      </c>
    </row>
    <row r="123" spans="1:6" s="41" customFormat="1" x14ac:dyDescent="0.2">
      <c r="A123" s="42">
        <v>6521</v>
      </c>
      <c r="B123" s="43" t="s">
        <v>140</v>
      </c>
      <c r="C123" s="44">
        <v>112</v>
      </c>
      <c r="D123" s="47"/>
      <c r="E123" s="47"/>
      <c r="F123" s="46" t="str">
        <f t="shared" si="1"/>
        <v>-</v>
      </c>
    </row>
    <row r="124" spans="1:6" s="41" customFormat="1" x14ac:dyDescent="0.2">
      <c r="A124" s="42">
        <v>6522</v>
      </c>
      <c r="B124" s="43" t="s">
        <v>141</v>
      </c>
      <c r="C124" s="44">
        <v>113</v>
      </c>
      <c r="D124" s="47"/>
      <c r="E124" s="47"/>
      <c r="F124" s="46" t="str">
        <f t="shared" si="1"/>
        <v>-</v>
      </c>
    </row>
    <row r="125" spans="1:6" s="41" customFormat="1" x14ac:dyDescent="0.2">
      <c r="A125" s="42">
        <v>6524</v>
      </c>
      <c r="B125" s="43" t="s">
        <v>142</v>
      </c>
      <c r="C125" s="44">
        <v>114</v>
      </c>
      <c r="D125" s="47"/>
      <c r="E125" s="47"/>
      <c r="F125" s="46" t="str">
        <f t="shared" si="1"/>
        <v>-</v>
      </c>
    </row>
    <row r="126" spans="1:6" s="41" customFormat="1" x14ac:dyDescent="0.2">
      <c r="A126" s="42">
        <v>6525</v>
      </c>
      <c r="B126" s="43" t="s">
        <v>143</v>
      </c>
      <c r="C126" s="44">
        <v>115</v>
      </c>
      <c r="D126" s="47"/>
      <c r="E126" s="47"/>
      <c r="F126" s="46" t="str">
        <f t="shared" si="1"/>
        <v>-</v>
      </c>
    </row>
    <row r="127" spans="1:6" s="41" customFormat="1" x14ac:dyDescent="0.2">
      <c r="A127" s="42">
        <v>6526</v>
      </c>
      <c r="B127" s="43" t="s">
        <v>144</v>
      </c>
      <c r="C127" s="44">
        <v>116</v>
      </c>
      <c r="D127" s="47">
        <v>8504155</v>
      </c>
      <c r="E127" s="47">
        <v>6113088</v>
      </c>
      <c r="F127" s="46">
        <f t="shared" si="1"/>
        <v>71.883543985263671</v>
      </c>
    </row>
    <row r="128" spans="1:6" s="41" customFormat="1" x14ac:dyDescent="0.2">
      <c r="A128" s="42">
        <v>6527</v>
      </c>
      <c r="B128" s="43" t="s">
        <v>145</v>
      </c>
      <c r="C128" s="44">
        <v>117</v>
      </c>
      <c r="D128" s="47"/>
      <c r="E128" s="47"/>
      <c r="F128" s="46" t="str">
        <f t="shared" si="1"/>
        <v>-</v>
      </c>
    </row>
    <row r="129" spans="1:6" s="41" customFormat="1" x14ac:dyDescent="0.2">
      <c r="A129" s="42" t="s">
        <v>146</v>
      </c>
      <c r="B129" s="48" t="s">
        <v>147</v>
      </c>
      <c r="C129" s="44">
        <v>118</v>
      </c>
      <c r="D129" s="47"/>
      <c r="E129" s="47"/>
      <c r="F129" s="46" t="str">
        <f t="shared" si="1"/>
        <v>-</v>
      </c>
    </row>
    <row r="130" spans="1:6" s="41" customFormat="1" x14ac:dyDescent="0.2">
      <c r="A130" s="42">
        <v>653</v>
      </c>
      <c r="B130" s="43" t="s">
        <v>148</v>
      </c>
      <c r="C130" s="44">
        <v>119</v>
      </c>
      <c r="D130" s="45">
        <f>SUM(D131:D133)</f>
        <v>0</v>
      </c>
      <c r="E130" s="45">
        <f>SUM(E131:E133)</f>
        <v>0</v>
      </c>
      <c r="F130" s="46" t="str">
        <f t="shared" si="1"/>
        <v>-</v>
      </c>
    </row>
    <row r="131" spans="1:6" s="41" customFormat="1" x14ac:dyDescent="0.2">
      <c r="A131" s="42">
        <v>6531</v>
      </c>
      <c r="B131" s="43" t="s">
        <v>149</v>
      </c>
      <c r="C131" s="44">
        <v>120</v>
      </c>
      <c r="D131" s="47"/>
      <c r="E131" s="47"/>
      <c r="F131" s="46" t="str">
        <f t="shared" si="1"/>
        <v>-</v>
      </c>
    </row>
    <row r="132" spans="1:6" s="41" customFormat="1" x14ac:dyDescent="0.2">
      <c r="A132" s="42">
        <v>6532</v>
      </c>
      <c r="B132" s="43" t="s">
        <v>150</v>
      </c>
      <c r="C132" s="44">
        <v>121</v>
      </c>
      <c r="D132" s="47"/>
      <c r="E132" s="47"/>
      <c r="F132" s="46" t="str">
        <f t="shared" si="1"/>
        <v>-</v>
      </c>
    </row>
    <row r="133" spans="1:6" s="41" customFormat="1" x14ac:dyDescent="0.2">
      <c r="A133" s="42">
        <v>6533</v>
      </c>
      <c r="B133" s="43" t="s">
        <v>151</v>
      </c>
      <c r="C133" s="44">
        <v>122</v>
      </c>
      <c r="D133" s="47"/>
      <c r="E133" s="47"/>
      <c r="F133" s="46" t="str">
        <f t="shared" si="1"/>
        <v>-</v>
      </c>
    </row>
    <row r="134" spans="1:6" s="41" customFormat="1" x14ac:dyDescent="0.2">
      <c r="A134" s="42">
        <v>66</v>
      </c>
      <c r="B134" s="48" t="s">
        <v>152</v>
      </c>
      <c r="C134" s="44">
        <v>123</v>
      </c>
      <c r="D134" s="45">
        <f>D135+D138</f>
        <v>10133883</v>
      </c>
      <c r="E134" s="45">
        <f>E135+E138</f>
        <v>8718346</v>
      </c>
      <c r="F134" s="46">
        <f t="shared" si="1"/>
        <v>86.031642559915085</v>
      </c>
    </row>
    <row r="135" spans="1:6" s="41" customFormat="1" x14ac:dyDescent="0.2">
      <c r="A135" s="42">
        <v>661</v>
      </c>
      <c r="B135" s="43" t="s">
        <v>153</v>
      </c>
      <c r="C135" s="44">
        <v>124</v>
      </c>
      <c r="D135" s="45">
        <f>SUM(D136:D137)</f>
        <v>10063547</v>
      </c>
      <c r="E135" s="45">
        <f>SUM(E136:E137)</f>
        <v>8246973</v>
      </c>
      <c r="F135" s="46">
        <f t="shared" si="1"/>
        <v>81.948968887411169</v>
      </c>
    </row>
    <row r="136" spans="1:6" s="41" customFormat="1" x14ac:dyDescent="0.2">
      <c r="A136" s="42">
        <v>6614</v>
      </c>
      <c r="B136" s="43" t="s">
        <v>154</v>
      </c>
      <c r="C136" s="44">
        <v>125</v>
      </c>
      <c r="D136" s="47">
        <v>363213</v>
      </c>
      <c r="E136" s="47">
        <v>196700</v>
      </c>
      <c r="F136" s="46">
        <f t="shared" si="1"/>
        <v>54.155550599785798</v>
      </c>
    </row>
    <row r="137" spans="1:6" s="41" customFormat="1" x14ac:dyDescent="0.2">
      <c r="A137" s="42">
        <v>6615</v>
      </c>
      <c r="B137" s="43" t="s">
        <v>155</v>
      </c>
      <c r="C137" s="44">
        <v>126</v>
      </c>
      <c r="D137" s="47">
        <v>9700334</v>
      </c>
      <c r="E137" s="47">
        <v>8050273</v>
      </c>
      <c r="F137" s="46">
        <f t="shared" si="1"/>
        <v>82.989647572959854</v>
      </c>
    </row>
    <row r="138" spans="1:6" s="41" customFormat="1" x14ac:dyDescent="0.2">
      <c r="A138" s="42">
        <v>663</v>
      </c>
      <c r="B138" s="48" t="s">
        <v>156</v>
      </c>
      <c r="C138" s="44">
        <v>127</v>
      </c>
      <c r="D138" s="45">
        <f>SUM(D139:D140)</f>
        <v>70336</v>
      </c>
      <c r="E138" s="45">
        <f>SUM(E139:E140)</f>
        <v>471373</v>
      </c>
      <c r="F138" s="46">
        <f t="shared" si="1"/>
        <v>670.17316878980887</v>
      </c>
    </row>
    <row r="139" spans="1:6" s="41" customFormat="1" x14ac:dyDescent="0.2">
      <c r="A139" s="42">
        <v>6631</v>
      </c>
      <c r="B139" s="43" t="s">
        <v>157</v>
      </c>
      <c r="C139" s="44">
        <v>128</v>
      </c>
      <c r="D139" s="47">
        <v>59800</v>
      </c>
      <c r="E139" s="47">
        <v>74753</v>
      </c>
      <c r="F139" s="46">
        <f t="shared" si="1"/>
        <v>125.00501672240803</v>
      </c>
    </row>
    <row r="140" spans="1:6" s="41" customFormat="1" x14ac:dyDescent="0.2">
      <c r="A140" s="42">
        <v>6632</v>
      </c>
      <c r="B140" s="48" t="s">
        <v>158</v>
      </c>
      <c r="C140" s="44">
        <v>129</v>
      </c>
      <c r="D140" s="47">
        <v>10536</v>
      </c>
      <c r="E140" s="47">
        <v>396620</v>
      </c>
      <c r="F140" s="46">
        <f t="shared" si="1"/>
        <v>3764.426727410782</v>
      </c>
    </row>
    <row r="141" spans="1:6" s="41" customFormat="1" x14ac:dyDescent="0.2">
      <c r="A141" s="42">
        <v>67</v>
      </c>
      <c r="B141" s="48" t="s">
        <v>159</v>
      </c>
      <c r="C141" s="44">
        <v>130</v>
      </c>
      <c r="D141" s="45">
        <f>D142+D146</f>
        <v>42318118</v>
      </c>
      <c r="E141" s="45">
        <f>E142+E146</f>
        <v>44300283</v>
      </c>
      <c r="F141" s="46">
        <f t="shared" si="1"/>
        <v>104.68396302500975</v>
      </c>
    </row>
    <row r="142" spans="1:6" s="41" customFormat="1" ht="24" x14ac:dyDescent="0.2">
      <c r="A142" s="42">
        <v>671</v>
      </c>
      <c r="B142" s="49" t="s">
        <v>160</v>
      </c>
      <c r="C142" s="44">
        <v>131</v>
      </c>
      <c r="D142" s="45">
        <f>SUM(D143:D145)</f>
        <v>647294</v>
      </c>
      <c r="E142" s="45">
        <f>SUM(E143:E145)</f>
        <v>1002358</v>
      </c>
      <c r="F142" s="46">
        <f t="shared" ref="F142:F205" si="2">IF(D142&lt;&gt;0,IF(E142/D142&gt;=100,"&gt;&gt;100",E142/D142*100),"-")</f>
        <v>154.85359048593065</v>
      </c>
    </row>
    <row r="143" spans="1:6" s="41" customFormat="1" x14ac:dyDescent="0.2">
      <c r="A143" s="42">
        <v>6711</v>
      </c>
      <c r="B143" s="43" t="s">
        <v>161</v>
      </c>
      <c r="C143" s="44">
        <v>132</v>
      </c>
      <c r="D143" s="47"/>
      <c r="E143" s="47"/>
      <c r="F143" s="46" t="str">
        <f t="shared" si="2"/>
        <v>-</v>
      </c>
    </row>
    <row r="144" spans="1:6" s="41" customFormat="1" x14ac:dyDescent="0.2">
      <c r="A144" s="42">
        <v>6712</v>
      </c>
      <c r="B144" s="48" t="s">
        <v>162</v>
      </c>
      <c r="C144" s="44">
        <v>133</v>
      </c>
      <c r="D144" s="47">
        <v>109865</v>
      </c>
      <c r="E144" s="47">
        <v>473470</v>
      </c>
      <c r="F144" s="46">
        <f t="shared" si="2"/>
        <v>430.95617348564144</v>
      </c>
    </row>
    <row r="145" spans="1:6" s="41" customFormat="1" ht="24" x14ac:dyDescent="0.2">
      <c r="A145" s="42" t="s">
        <v>163</v>
      </c>
      <c r="B145" s="43" t="s">
        <v>164</v>
      </c>
      <c r="C145" s="44">
        <v>134</v>
      </c>
      <c r="D145" s="47">
        <v>537429</v>
      </c>
      <c r="E145" s="47">
        <v>528888</v>
      </c>
      <c r="F145" s="46">
        <f t="shared" si="2"/>
        <v>98.41076681757032</v>
      </c>
    </row>
    <row r="146" spans="1:6" s="41" customFormat="1" x14ac:dyDescent="0.2">
      <c r="A146" s="42" t="s">
        <v>165</v>
      </c>
      <c r="B146" s="43" t="s">
        <v>166</v>
      </c>
      <c r="C146" s="44">
        <v>135</v>
      </c>
      <c r="D146" s="47">
        <v>41670824</v>
      </c>
      <c r="E146" s="47">
        <v>43297925</v>
      </c>
      <c r="F146" s="46">
        <f t="shared" si="2"/>
        <v>103.90465280936129</v>
      </c>
    </row>
    <row r="147" spans="1:6" s="41" customFormat="1" x14ac:dyDescent="0.2">
      <c r="A147" s="42">
        <v>68</v>
      </c>
      <c r="B147" s="43" t="s">
        <v>167</v>
      </c>
      <c r="C147" s="44">
        <v>136</v>
      </c>
      <c r="D147" s="45">
        <f>D148+D158</f>
        <v>7365</v>
      </c>
      <c r="E147" s="45">
        <f>E148+E158</f>
        <v>1333</v>
      </c>
      <c r="F147" s="46">
        <f t="shared" si="2"/>
        <v>18.099117447386288</v>
      </c>
    </row>
    <row r="148" spans="1:6" s="41" customFormat="1" x14ac:dyDescent="0.2">
      <c r="A148" s="42">
        <v>681</v>
      </c>
      <c r="B148" s="43" t="s">
        <v>168</v>
      </c>
      <c r="C148" s="44">
        <v>137</v>
      </c>
      <c r="D148" s="45">
        <f>SUM(D149:D157)</f>
        <v>0</v>
      </c>
      <c r="E148" s="45">
        <f>SUM(E149:E157)</f>
        <v>0</v>
      </c>
      <c r="F148" s="46" t="str">
        <f t="shared" si="2"/>
        <v>-</v>
      </c>
    </row>
    <row r="149" spans="1:6" s="41" customFormat="1" x14ac:dyDescent="0.2">
      <c r="A149" s="42">
        <v>6811</v>
      </c>
      <c r="B149" s="43" t="s">
        <v>169</v>
      </c>
      <c r="C149" s="44">
        <v>138</v>
      </c>
      <c r="D149" s="47"/>
      <c r="E149" s="47"/>
      <c r="F149" s="46" t="str">
        <f t="shared" si="2"/>
        <v>-</v>
      </c>
    </row>
    <row r="150" spans="1:6" s="41" customFormat="1" x14ac:dyDescent="0.2">
      <c r="A150" s="42">
        <v>6812</v>
      </c>
      <c r="B150" s="43" t="s">
        <v>170</v>
      </c>
      <c r="C150" s="44">
        <v>139</v>
      </c>
      <c r="D150" s="47"/>
      <c r="E150" s="47"/>
      <c r="F150" s="46" t="str">
        <f t="shared" si="2"/>
        <v>-</v>
      </c>
    </row>
    <row r="151" spans="1:6" s="41" customFormat="1" x14ac:dyDescent="0.2">
      <c r="A151" s="42">
        <v>6813</v>
      </c>
      <c r="B151" s="43" t="s">
        <v>171</v>
      </c>
      <c r="C151" s="44">
        <v>140</v>
      </c>
      <c r="D151" s="47"/>
      <c r="E151" s="47"/>
      <c r="F151" s="46" t="str">
        <f t="shared" si="2"/>
        <v>-</v>
      </c>
    </row>
    <row r="152" spans="1:6" s="41" customFormat="1" x14ac:dyDescent="0.2">
      <c r="A152" s="42">
        <v>6814</v>
      </c>
      <c r="B152" s="43" t="s">
        <v>172</v>
      </c>
      <c r="C152" s="44">
        <v>141</v>
      </c>
      <c r="D152" s="47"/>
      <c r="E152" s="47"/>
      <c r="F152" s="46" t="str">
        <f t="shared" si="2"/>
        <v>-</v>
      </c>
    </row>
    <row r="153" spans="1:6" s="41" customFormat="1" x14ac:dyDescent="0.2">
      <c r="A153" s="42">
        <v>6815</v>
      </c>
      <c r="B153" s="43" t="s">
        <v>173</v>
      </c>
      <c r="C153" s="44">
        <v>142</v>
      </c>
      <c r="D153" s="47"/>
      <c r="E153" s="47"/>
      <c r="F153" s="46" t="str">
        <f t="shared" si="2"/>
        <v>-</v>
      </c>
    </row>
    <row r="154" spans="1:6" s="41" customFormat="1" x14ac:dyDescent="0.2">
      <c r="A154" s="42">
        <v>6816</v>
      </c>
      <c r="B154" s="43" t="s">
        <v>174</v>
      </c>
      <c r="C154" s="44">
        <v>143</v>
      </c>
      <c r="D154" s="47"/>
      <c r="E154" s="47"/>
      <c r="F154" s="46" t="str">
        <f t="shared" si="2"/>
        <v>-</v>
      </c>
    </row>
    <row r="155" spans="1:6" s="41" customFormat="1" x14ac:dyDescent="0.2">
      <c r="A155" s="42">
        <v>6817</v>
      </c>
      <c r="B155" s="43" t="s">
        <v>175</v>
      </c>
      <c r="C155" s="44">
        <v>144</v>
      </c>
      <c r="D155" s="47"/>
      <c r="E155" s="47"/>
      <c r="F155" s="46" t="str">
        <f t="shared" si="2"/>
        <v>-</v>
      </c>
    </row>
    <row r="156" spans="1:6" s="41" customFormat="1" x14ac:dyDescent="0.2">
      <c r="A156" s="42">
        <v>6818</v>
      </c>
      <c r="B156" s="43" t="s">
        <v>176</v>
      </c>
      <c r="C156" s="44">
        <v>145</v>
      </c>
      <c r="D156" s="47"/>
      <c r="E156" s="47"/>
      <c r="F156" s="46" t="str">
        <f t="shared" si="2"/>
        <v>-</v>
      </c>
    </row>
    <row r="157" spans="1:6" s="41" customFormat="1" x14ac:dyDescent="0.2">
      <c r="A157" s="42">
        <v>6819</v>
      </c>
      <c r="B157" s="43" t="s">
        <v>177</v>
      </c>
      <c r="C157" s="44">
        <v>146</v>
      </c>
      <c r="D157" s="47"/>
      <c r="E157" s="47"/>
      <c r="F157" s="46" t="str">
        <f t="shared" si="2"/>
        <v>-</v>
      </c>
    </row>
    <row r="158" spans="1:6" s="41" customFormat="1" x14ac:dyDescent="0.2">
      <c r="A158" s="42">
        <v>683</v>
      </c>
      <c r="B158" s="43" t="s">
        <v>178</v>
      </c>
      <c r="C158" s="44">
        <v>147</v>
      </c>
      <c r="D158" s="47">
        <v>7365</v>
      </c>
      <c r="E158" s="47">
        <v>1333</v>
      </c>
      <c r="F158" s="46">
        <f t="shared" si="2"/>
        <v>18.099117447386288</v>
      </c>
    </row>
    <row r="159" spans="1:6" s="41" customFormat="1" x14ac:dyDescent="0.2">
      <c r="A159" s="42">
        <v>3</v>
      </c>
      <c r="B159" s="43" t="s">
        <v>179</v>
      </c>
      <c r="C159" s="44">
        <v>148</v>
      </c>
      <c r="D159" s="45">
        <f>D160+D171+D204+D223+D232+D257+D268</f>
        <v>60462831</v>
      </c>
      <c r="E159" s="45">
        <f>E160+E171+E204+E223+E232+E257+E268</f>
        <v>62494651</v>
      </c>
      <c r="F159" s="46">
        <f t="shared" si="2"/>
        <v>103.36044470031513</v>
      </c>
    </row>
    <row r="160" spans="1:6" s="41" customFormat="1" x14ac:dyDescent="0.2">
      <c r="A160" s="42">
        <v>31</v>
      </c>
      <c r="B160" s="43" t="s">
        <v>180</v>
      </c>
      <c r="C160" s="44">
        <v>149</v>
      </c>
      <c r="D160" s="45">
        <f>D161+D166+D167</f>
        <v>43973019</v>
      </c>
      <c r="E160" s="45">
        <f>E161+E166+E167</f>
        <v>49071360</v>
      </c>
      <c r="F160" s="46">
        <f t="shared" si="2"/>
        <v>111.59424828211135</v>
      </c>
    </row>
    <row r="161" spans="1:6" s="41" customFormat="1" x14ac:dyDescent="0.2">
      <c r="A161" s="42">
        <v>311</v>
      </c>
      <c r="B161" s="43" t="s">
        <v>181</v>
      </c>
      <c r="C161" s="44">
        <v>150</v>
      </c>
      <c r="D161" s="45">
        <f>SUM(D162:D165)</f>
        <v>37927325</v>
      </c>
      <c r="E161" s="45">
        <f>SUM(E162:E165)</f>
        <v>42468176</v>
      </c>
      <c r="F161" s="46">
        <f t="shared" si="2"/>
        <v>111.9725053111444</v>
      </c>
    </row>
    <row r="162" spans="1:6" s="41" customFormat="1" x14ac:dyDescent="0.2">
      <c r="A162" s="42">
        <v>3111</v>
      </c>
      <c r="B162" s="43" t="s">
        <v>182</v>
      </c>
      <c r="C162" s="44">
        <v>151</v>
      </c>
      <c r="D162" s="47">
        <v>33304062</v>
      </c>
      <c r="E162" s="47">
        <v>37494015</v>
      </c>
      <c r="F162" s="46">
        <f t="shared" si="2"/>
        <v>112.58090679749515</v>
      </c>
    </row>
    <row r="163" spans="1:6" s="41" customFormat="1" x14ac:dyDescent="0.2">
      <c r="A163" s="42">
        <v>3112</v>
      </c>
      <c r="B163" s="43" t="s">
        <v>183</v>
      </c>
      <c r="C163" s="44">
        <v>152</v>
      </c>
      <c r="D163" s="47"/>
      <c r="E163" s="47"/>
      <c r="F163" s="46" t="str">
        <f t="shared" si="2"/>
        <v>-</v>
      </c>
    </row>
    <row r="164" spans="1:6" s="41" customFormat="1" x14ac:dyDescent="0.2">
      <c r="A164" s="42">
        <v>3113</v>
      </c>
      <c r="B164" s="43" t="s">
        <v>184</v>
      </c>
      <c r="C164" s="44">
        <v>153</v>
      </c>
      <c r="D164" s="47">
        <v>1674607</v>
      </c>
      <c r="E164" s="47">
        <v>1300188</v>
      </c>
      <c r="F164" s="46">
        <f t="shared" si="2"/>
        <v>77.641380932959194</v>
      </c>
    </row>
    <row r="165" spans="1:6" s="41" customFormat="1" x14ac:dyDescent="0.2">
      <c r="A165" s="42">
        <v>3114</v>
      </c>
      <c r="B165" s="43" t="s">
        <v>185</v>
      </c>
      <c r="C165" s="44">
        <v>154</v>
      </c>
      <c r="D165" s="47">
        <v>2948656</v>
      </c>
      <c r="E165" s="47">
        <v>3673973</v>
      </c>
      <c r="F165" s="46">
        <f t="shared" si="2"/>
        <v>124.59822373311773</v>
      </c>
    </row>
    <row r="166" spans="1:6" s="41" customFormat="1" x14ac:dyDescent="0.2">
      <c r="A166" s="42">
        <v>312</v>
      </c>
      <c r="B166" s="43" t="s">
        <v>186</v>
      </c>
      <c r="C166" s="44">
        <v>155</v>
      </c>
      <c r="D166" s="47">
        <v>405414</v>
      </c>
      <c r="E166" s="47">
        <v>330863</v>
      </c>
      <c r="F166" s="46">
        <f t="shared" si="2"/>
        <v>81.611143177097972</v>
      </c>
    </row>
    <row r="167" spans="1:6" s="41" customFormat="1" x14ac:dyDescent="0.2">
      <c r="A167" s="42">
        <v>313</v>
      </c>
      <c r="B167" s="43" t="s">
        <v>187</v>
      </c>
      <c r="C167" s="44">
        <v>156</v>
      </c>
      <c r="D167" s="45">
        <f>SUM(D168:D170)</f>
        <v>5640280</v>
      </c>
      <c r="E167" s="45">
        <f>SUM(E168:E170)</f>
        <v>6272321</v>
      </c>
      <c r="F167" s="46">
        <f t="shared" si="2"/>
        <v>111.205844390704</v>
      </c>
    </row>
    <row r="168" spans="1:6" s="41" customFormat="1" x14ac:dyDescent="0.2">
      <c r="A168" s="42">
        <v>3131</v>
      </c>
      <c r="B168" s="43" t="s">
        <v>56</v>
      </c>
      <c r="C168" s="44">
        <v>157</v>
      </c>
      <c r="D168" s="47"/>
      <c r="E168" s="47"/>
      <c r="F168" s="46" t="str">
        <f t="shared" si="2"/>
        <v>-</v>
      </c>
    </row>
    <row r="169" spans="1:6" s="41" customFormat="1" x14ac:dyDescent="0.2">
      <c r="A169" s="42">
        <v>3132</v>
      </c>
      <c r="B169" s="43" t="s">
        <v>188</v>
      </c>
      <c r="C169" s="44">
        <v>158</v>
      </c>
      <c r="D169" s="47">
        <v>5640280</v>
      </c>
      <c r="E169" s="47">
        <v>6272321</v>
      </c>
      <c r="F169" s="46">
        <f t="shared" si="2"/>
        <v>111.205844390704</v>
      </c>
    </row>
    <row r="170" spans="1:6" s="41" customFormat="1" x14ac:dyDescent="0.2">
      <c r="A170" s="42">
        <v>3133</v>
      </c>
      <c r="B170" s="43" t="s">
        <v>189</v>
      </c>
      <c r="C170" s="44">
        <v>159</v>
      </c>
      <c r="D170" s="47"/>
      <c r="E170" s="47"/>
      <c r="F170" s="46" t="str">
        <f t="shared" si="2"/>
        <v>-</v>
      </c>
    </row>
    <row r="171" spans="1:6" s="41" customFormat="1" x14ac:dyDescent="0.2">
      <c r="A171" s="42">
        <v>32</v>
      </c>
      <c r="B171" s="43" t="s">
        <v>190</v>
      </c>
      <c r="C171" s="44">
        <v>160</v>
      </c>
      <c r="D171" s="45">
        <f>D172+D177+D185+D195+D196</f>
        <v>16350013</v>
      </c>
      <c r="E171" s="45">
        <f>E172+E177+E185+E195+E196</f>
        <v>13311248</v>
      </c>
      <c r="F171" s="46">
        <f t="shared" si="2"/>
        <v>81.414296123189615</v>
      </c>
    </row>
    <row r="172" spans="1:6" s="41" customFormat="1" x14ac:dyDescent="0.2">
      <c r="A172" s="42">
        <v>321</v>
      </c>
      <c r="B172" s="43" t="s">
        <v>191</v>
      </c>
      <c r="C172" s="44">
        <v>161</v>
      </c>
      <c r="D172" s="45">
        <f>SUM(D173:D176)</f>
        <v>1473199</v>
      </c>
      <c r="E172" s="45">
        <f>SUM(E173:E176)</f>
        <v>1488433</v>
      </c>
      <c r="F172" s="46">
        <f t="shared" si="2"/>
        <v>101.03407618386926</v>
      </c>
    </row>
    <row r="173" spans="1:6" s="41" customFormat="1" x14ac:dyDescent="0.2">
      <c r="A173" s="42">
        <v>3211</v>
      </c>
      <c r="B173" s="43" t="s">
        <v>192</v>
      </c>
      <c r="C173" s="44">
        <v>162</v>
      </c>
      <c r="D173" s="47">
        <v>47974</v>
      </c>
      <c r="E173" s="47">
        <v>21976</v>
      </c>
      <c r="F173" s="46">
        <f t="shared" si="2"/>
        <v>45.808146079126196</v>
      </c>
    </row>
    <row r="174" spans="1:6" s="41" customFormat="1" x14ac:dyDescent="0.2">
      <c r="A174" s="42">
        <v>3212</v>
      </c>
      <c r="B174" s="43" t="s">
        <v>193</v>
      </c>
      <c r="C174" s="44">
        <v>163</v>
      </c>
      <c r="D174" s="47">
        <v>1306486</v>
      </c>
      <c r="E174" s="47">
        <v>1272861</v>
      </c>
      <c r="F174" s="46">
        <f t="shared" si="2"/>
        <v>97.426302310166363</v>
      </c>
    </row>
    <row r="175" spans="1:6" s="41" customFormat="1" x14ac:dyDescent="0.2">
      <c r="A175" s="42">
        <v>3213</v>
      </c>
      <c r="B175" s="43" t="s">
        <v>194</v>
      </c>
      <c r="C175" s="44">
        <v>164</v>
      </c>
      <c r="D175" s="47">
        <v>118739</v>
      </c>
      <c r="E175" s="47">
        <v>193596</v>
      </c>
      <c r="F175" s="46">
        <f t="shared" si="2"/>
        <v>163.04331348588079</v>
      </c>
    </row>
    <row r="176" spans="1:6" s="41" customFormat="1" x14ac:dyDescent="0.2">
      <c r="A176" s="42">
        <v>3214</v>
      </c>
      <c r="B176" s="43" t="s">
        <v>195</v>
      </c>
      <c r="C176" s="44">
        <v>165</v>
      </c>
      <c r="D176" s="47"/>
      <c r="E176" s="47"/>
      <c r="F176" s="46" t="str">
        <f t="shared" si="2"/>
        <v>-</v>
      </c>
    </row>
    <row r="177" spans="1:6" s="41" customFormat="1" x14ac:dyDescent="0.2">
      <c r="A177" s="42">
        <v>322</v>
      </c>
      <c r="B177" s="43" t="s">
        <v>196</v>
      </c>
      <c r="C177" s="44">
        <v>166</v>
      </c>
      <c r="D177" s="45">
        <f>SUM(D178:D184)</f>
        <v>10378048</v>
      </c>
      <c r="E177" s="45">
        <f>SUM(E178:E184)</f>
        <v>8752776</v>
      </c>
      <c r="F177" s="46">
        <f t="shared" si="2"/>
        <v>84.3393285519589</v>
      </c>
    </row>
    <row r="178" spans="1:6" s="41" customFormat="1" x14ac:dyDescent="0.2">
      <c r="A178" s="42">
        <v>3221</v>
      </c>
      <c r="B178" s="43" t="s">
        <v>197</v>
      </c>
      <c r="C178" s="44">
        <v>167</v>
      </c>
      <c r="D178" s="47">
        <v>920842</v>
      </c>
      <c r="E178" s="47">
        <v>937318</v>
      </c>
      <c r="F178" s="46">
        <f t="shared" si="2"/>
        <v>101.78923202894742</v>
      </c>
    </row>
    <row r="179" spans="1:6" s="41" customFormat="1" x14ac:dyDescent="0.2">
      <c r="A179" s="42">
        <v>3222</v>
      </c>
      <c r="B179" s="43" t="s">
        <v>198</v>
      </c>
      <c r="C179" s="44">
        <v>168</v>
      </c>
      <c r="D179" s="47">
        <v>7198254</v>
      </c>
      <c r="E179" s="47">
        <v>5608114</v>
      </c>
      <c r="F179" s="46">
        <f t="shared" si="2"/>
        <v>77.90936524329372</v>
      </c>
    </row>
    <row r="180" spans="1:6" s="41" customFormat="1" x14ac:dyDescent="0.2">
      <c r="A180" s="42">
        <v>3223</v>
      </c>
      <c r="B180" s="43" t="s">
        <v>199</v>
      </c>
      <c r="C180" s="44">
        <v>169</v>
      </c>
      <c r="D180" s="47">
        <v>1951805</v>
      </c>
      <c r="E180" s="47">
        <v>1846348</v>
      </c>
      <c r="F180" s="46">
        <f t="shared" si="2"/>
        <v>94.596950002689823</v>
      </c>
    </row>
    <row r="181" spans="1:6" s="41" customFormat="1" x14ac:dyDescent="0.2">
      <c r="A181" s="42">
        <v>3224</v>
      </c>
      <c r="B181" s="43" t="s">
        <v>200</v>
      </c>
      <c r="C181" s="44">
        <v>170</v>
      </c>
      <c r="D181" s="47">
        <v>215358</v>
      </c>
      <c r="E181" s="47">
        <v>200523</v>
      </c>
      <c r="F181" s="46">
        <f t="shared" si="2"/>
        <v>93.111470203103679</v>
      </c>
    </row>
    <row r="182" spans="1:6" s="41" customFormat="1" x14ac:dyDescent="0.2">
      <c r="A182" s="42">
        <v>3225</v>
      </c>
      <c r="B182" s="43" t="s">
        <v>201</v>
      </c>
      <c r="C182" s="44">
        <v>171</v>
      </c>
      <c r="D182" s="47">
        <v>83392</v>
      </c>
      <c r="E182" s="47">
        <v>106692</v>
      </c>
      <c r="F182" s="46">
        <f t="shared" si="2"/>
        <v>127.94033000767459</v>
      </c>
    </row>
    <row r="183" spans="1:6" s="41" customFormat="1" x14ac:dyDescent="0.2">
      <c r="A183" s="42">
        <v>3226</v>
      </c>
      <c r="B183" s="43" t="s">
        <v>202</v>
      </c>
      <c r="C183" s="44">
        <v>172</v>
      </c>
      <c r="D183" s="47"/>
      <c r="E183" s="47"/>
      <c r="F183" s="46" t="str">
        <f t="shared" si="2"/>
        <v>-</v>
      </c>
    </row>
    <row r="184" spans="1:6" s="41" customFormat="1" x14ac:dyDescent="0.2">
      <c r="A184" s="42">
        <v>3227</v>
      </c>
      <c r="B184" s="43" t="s">
        <v>203</v>
      </c>
      <c r="C184" s="44">
        <v>173</v>
      </c>
      <c r="D184" s="47">
        <v>8397</v>
      </c>
      <c r="E184" s="47">
        <v>53781</v>
      </c>
      <c r="F184" s="46">
        <f t="shared" si="2"/>
        <v>640.47874240800286</v>
      </c>
    </row>
    <row r="185" spans="1:6" s="41" customFormat="1" x14ac:dyDescent="0.2">
      <c r="A185" s="42">
        <v>323</v>
      </c>
      <c r="B185" s="43" t="s">
        <v>204</v>
      </c>
      <c r="C185" s="44">
        <v>174</v>
      </c>
      <c r="D185" s="45">
        <f>SUM(D186:D194)</f>
        <v>3505416</v>
      </c>
      <c r="E185" s="45">
        <f>SUM(E186:E194)</f>
        <v>2713195</v>
      </c>
      <c r="F185" s="46">
        <f t="shared" si="2"/>
        <v>77.400086038290468</v>
      </c>
    </row>
    <row r="186" spans="1:6" s="41" customFormat="1" x14ac:dyDescent="0.2">
      <c r="A186" s="42">
        <v>3231</v>
      </c>
      <c r="B186" s="43" t="s">
        <v>205</v>
      </c>
      <c r="C186" s="44">
        <v>175</v>
      </c>
      <c r="D186" s="47">
        <v>294176</v>
      </c>
      <c r="E186" s="47">
        <v>273834</v>
      </c>
      <c r="F186" s="46">
        <f t="shared" si="2"/>
        <v>93.085091917763521</v>
      </c>
    </row>
    <row r="187" spans="1:6" s="41" customFormat="1" x14ac:dyDescent="0.2">
      <c r="A187" s="42">
        <v>3232</v>
      </c>
      <c r="B187" s="43" t="s">
        <v>206</v>
      </c>
      <c r="C187" s="44">
        <v>176</v>
      </c>
      <c r="D187" s="47">
        <v>1154133</v>
      </c>
      <c r="E187" s="47">
        <v>629999</v>
      </c>
      <c r="F187" s="46">
        <f t="shared" si="2"/>
        <v>54.586343168421656</v>
      </c>
    </row>
    <row r="188" spans="1:6" s="41" customFormat="1" x14ac:dyDescent="0.2">
      <c r="A188" s="42">
        <v>3233</v>
      </c>
      <c r="B188" s="43" t="s">
        <v>207</v>
      </c>
      <c r="C188" s="44">
        <v>177</v>
      </c>
      <c r="D188" s="47">
        <v>36314</v>
      </c>
      <c r="E188" s="47">
        <v>19145</v>
      </c>
      <c r="F188" s="46">
        <f t="shared" si="2"/>
        <v>52.72071377430192</v>
      </c>
    </row>
    <row r="189" spans="1:6" s="41" customFormat="1" x14ac:dyDescent="0.2">
      <c r="A189" s="42">
        <v>3234</v>
      </c>
      <c r="B189" s="43" t="s">
        <v>208</v>
      </c>
      <c r="C189" s="44">
        <v>178</v>
      </c>
      <c r="D189" s="47">
        <v>872641</v>
      </c>
      <c r="E189" s="47">
        <v>755843</v>
      </c>
      <c r="F189" s="46">
        <f t="shared" si="2"/>
        <v>86.615572726928946</v>
      </c>
    </row>
    <row r="190" spans="1:6" s="41" customFormat="1" x14ac:dyDescent="0.2">
      <c r="A190" s="42">
        <v>3235</v>
      </c>
      <c r="B190" s="43" t="s">
        <v>209</v>
      </c>
      <c r="C190" s="44">
        <v>179</v>
      </c>
      <c r="D190" s="47">
        <v>528953</v>
      </c>
      <c r="E190" s="47">
        <v>511626</v>
      </c>
      <c r="F190" s="46">
        <f t="shared" si="2"/>
        <v>96.724283632005111</v>
      </c>
    </row>
    <row r="191" spans="1:6" s="41" customFormat="1" x14ac:dyDescent="0.2">
      <c r="A191" s="42">
        <v>3236</v>
      </c>
      <c r="B191" s="43" t="s">
        <v>210</v>
      </c>
      <c r="C191" s="44">
        <v>180</v>
      </c>
      <c r="D191" s="47">
        <v>245495</v>
      </c>
      <c r="E191" s="47">
        <v>175594</v>
      </c>
      <c r="F191" s="46">
        <f t="shared" si="2"/>
        <v>71.526507668180614</v>
      </c>
    </row>
    <row r="192" spans="1:6" s="41" customFormat="1" x14ac:dyDescent="0.2">
      <c r="A192" s="42">
        <v>3237</v>
      </c>
      <c r="B192" s="43" t="s">
        <v>211</v>
      </c>
      <c r="C192" s="44">
        <v>181</v>
      </c>
      <c r="D192" s="47">
        <v>142458</v>
      </c>
      <c r="E192" s="47">
        <v>76318</v>
      </c>
      <c r="F192" s="46">
        <f t="shared" si="2"/>
        <v>53.572280952982631</v>
      </c>
    </row>
    <row r="193" spans="1:6" s="41" customFormat="1" x14ac:dyDescent="0.2">
      <c r="A193" s="42">
        <v>3238</v>
      </c>
      <c r="B193" s="43" t="s">
        <v>212</v>
      </c>
      <c r="C193" s="44">
        <v>182</v>
      </c>
      <c r="D193" s="47">
        <v>223278</v>
      </c>
      <c r="E193" s="47">
        <v>257437</v>
      </c>
      <c r="F193" s="46">
        <f t="shared" si="2"/>
        <v>115.29886509194816</v>
      </c>
    </row>
    <row r="194" spans="1:6" s="41" customFormat="1" x14ac:dyDescent="0.2">
      <c r="A194" s="42">
        <v>3239</v>
      </c>
      <c r="B194" s="43" t="s">
        <v>213</v>
      </c>
      <c r="C194" s="44">
        <v>183</v>
      </c>
      <c r="D194" s="47">
        <v>7968</v>
      </c>
      <c r="E194" s="47">
        <v>13399</v>
      </c>
      <c r="F194" s="46">
        <f t="shared" si="2"/>
        <v>168.16014056224898</v>
      </c>
    </row>
    <row r="195" spans="1:6" s="41" customFormat="1" x14ac:dyDescent="0.2">
      <c r="A195" s="42">
        <v>324</v>
      </c>
      <c r="B195" s="43" t="s">
        <v>214</v>
      </c>
      <c r="C195" s="44">
        <v>184</v>
      </c>
      <c r="D195" s="47">
        <v>483966</v>
      </c>
      <c r="E195" s="47">
        <v>33950</v>
      </c>
      <c r="F195" s="46">
        <f t="shared" si="2"/>
        <v>7.0149555960542687</v>
      </c>
    </row>
    <row r="196" spans="1:6" s="41" customFormat="1" x14ac:dyDescent="0.2">
      <c r="A196" s="42">
        <v>329</v>
      </c>
      <c r="B196" s="43" t="s">
        <v>215</v>
      </c>
      <c r="C196" s="44">
        <v>185</v>
      </c>
      <c r="D196" s="45">
        <f>SUM(D197:D203)</f>
        <v>509384</v>
      </c>
      <c r="E196" s="45">
        <f>SUM(E197:E203)</f>
        <v>322894</v>
      </c>
      <c r="F196" s="46">
        <f t="shared" si="2"/>
        <v>63.389113124872395</v>
      </c>
    </row>
    <row r="197" spans="1:6" s="41" customFormat="1" x14ac:dyDescent="0.2">
      <c r="A197" s="42">
        <v>3291</v>
      </c>
      <c r="B197" s="48" t="s">
        <v>216</v>
      </c>
      <c r="C197" s="44">
        <v>186</v>
      </c>
      <c r="D197" s="47">
        <v>32605</v>
      </c>
      <c r="E197" s="47">
        <v>38745</v>
      </c>
      <c r="F197" s="46">
        <f t="shared" si="2"/>
        <v>118.83146756632419</v>
      </c>
    </row>
    <row r="198" spans="1:6" s="41" customFormat="1" x14ac:dyDescent="0.2">
      <c r="A198" s="42">
        <v>3292</v>
      </c>
      <c r="B198" s="43" t="s">
        <v>217</v>
      </c>
      <c r="C198" s="44">
        <v>187</v>
      </c>
      <c r="D198" s="47">
        <v>143729</v>
      </c>
      <c r="E198" s="47">
        <v>126427</v>
      </c>
      <c r="F198" s="46">
        <f t="shared" si="2"/>
        <v>87.962067502035083</v>
      </c>
    </row>
    <row r="199" spans="1:6" s="41" customFormat="1" x14ac:dyDescent="0.2">
      <c r="A199" s="42">
        <v>3293</v>
      </c>
      <c r="B199" s="43" t="s">
        <v>218</v>
      </c>
      <c r="C199" s="44">
        <v>188</v>
      </c>
      <c r="D199" s="47">
        <v>9607</v>
      </c>
      <c r="E199" s="47">
        <v>3986</v>
      </c>
      <c r="F199" s="46">
        <f t="shared" si="2"/>
        <v>41.490579785573019</v>
      </c>
    </row>
    <row r="200" spans="1:6" s="41" customFormat="1" x14ac:dyDescent="0.2">
      <c r="A200" s="42">
        <v>3294</v>
      </c>
      <c r="B200" s="43" t="s">
        <v>219</v>
      </c>
      <c r="C200" s="44">
        <v>189</v>
      </c>
      <c r="D200" s="47">
        <v>15608</v>
      </c>
      <c r="E200" s="47">
        <v>12763</v>
      </c>
      <c r="F200" s="46">
        <f t="shared" si="2"/>
        <v>81.772168118913385</v>
      </c>
    </row>
    <row r="201" spans="1:6" s="41" customFormat="1" x14ac:dyDescent="0.2">
      <c r="A201" s="42">
        <v>3295</v>
      </c>
      <c r="B201" s="43" t="s">
        <v>220</v>
      </c>
      <c r="C201" s="44">
        <v>190</v>
      </c>
      <c r="D201" s="47">
        <v>47221</v>
      </c>
      <c r="E201" s="47">
        <v>4819</v>
      </c>
      <c r="F201" s="46">
        <f t="shared" si="2"/>
        <v>10.205205311196289</v>
      </c>
    </row>
    <row r="202" spans="1:6" s="41" customFormat="1" x14ac:dyDescent="0.2">
      <c r="A202" s="42" t="s">
        <v>221</v>
      </c>
      <c r="B202" s="43" t="s">
        <v>222</v>
      </c>
      <c r="C202" s="44">
        <v>191</v>
      </c>
      <c r="D202" s="47">
        <v>92769</v>
      </c>
      <c r="E202" s="47">
        <v>19000</v>
      </c>
      <c r="F202" s="46">
        <f t="shared" si="2"/>
        <v>20.480979637594455</v>
      </c>
    </row>
    <row r="203" spans="1:6" s="41" customFormat="1" x14ac:dyDescent="0.2">
      <c r="A203" s="42">
        <v>3299</v>
      </c>
      <c r="B203" s="43" t="s">
        <v>223</v>
      </c>
      <c r="C203" s="44">
        <v>192</v>
      </c>
      <c r="D203" s="47">
        <v>167845</v>
      </c>
      <c r="E203" s="47">
        <v>117154</v>
      </c>
      <c r="F203" s="46">
        <f t="shared" si="2"/>
        <v>69.798921624117497</v>
      </c>
    </row>
    <row r="204" spans="1:6" s="41" customFormat="1" x14ac:dyDescent="0.2">
      <c r="A204" s="42">
        <v>34</v>
      </c>
      <c r="B204" s="48" t="s">
        <v>224</v>
      </c>
      <c r="C204" s="44">
        <v>193</v>
      </c>
      <c r="D204" s="45">
        <f>D205+D210+D218</f>
        <v>136799</v>
      </c>
      <c r="E204" s="45">
        <f>E205+E210+E218</f>
        <v>112043</v>
      </c>
      <c r="F204" s="46">
        <f t="shared" si="2"/>
        <v>81.903376486670226</v>
      </c>
    </row>
    <row r="205" spans="1:6" s="41" customFormat="1" x14ac:dyDescent="0.2">
      <c r="A205" s="42">
        <v>341</v>
      </c>
      <c r="B205" s="43" t="s">
        <v>225</v>
      </c>
      <c r="C205" s="44">
        <v>194</v>
      </c>
      <c r="D205" s="45">
        <f>SUM(D206:D209)</f>
        <v>0</v>
      </c>
      <c r="E205" s="45">
        <f>SUM(E206:E209)</f>
        <v>0</v>
      </c>
      <c r="F205" s="46" t="str">
        <f t="shared" si="2"/>
        <v>-</v>
      </c>
    </row>
    <row r="206" spans="1:6" s="41" customFormat="1" x14ac:dyDescent="0.2">
      <c r="A206" s="42">
        <v>3411</v>
      </c>
      <c r="B206" s="43" t="s">
        <v>226</v>
      </c>
      <c r="C206" s="44">
        <v>195</v>
      </c>
      <c r="D206" s="47"/>
      <c r="E206" s="47"/>
      <c r="F206" s="46" t="str">
        <f t="shared" ref="F206:F269" si="3">IF(D206&lt;&gt;0,IF(E206/D206&gt;=100,"&gt;&gt;100",E206/D206*100),"-")</f>
        <v>-</v>
      </c>
    </row>
    <row r="207" spans="1:6" s="41" customFormat="1" x14ac:dyDescent="0.2">
      <c r="A207" s="42">
        <v>3412</v>
      </c>
      <c r="B207" s="43" t="s">
        <v>227</v>
      </c>
      <c r="C207" s="44">
        <v>196</v>
      </c>
      <c r="D207" s="47"/>
      <c r="E207" s="47"/>
      <c r="F207" s="46" t="str">
        <f t="shared" si="3"/>
        <v>-</v>
      </c>
    </row>
    <row r="208" spans="1:6" s="41" customFormat="1" x14ac:dyDescent="0.2">
      <c r="A208" s="42">
        <v>3413</v>
      </c>
      <c r="B208" s="43" t="s">
        <v>228</v>
      </c>
      <c r="C208" s="44">
        <v>197</v>
      </c>
      <c r="D208" s="47"/>
      <c r="E208" s="47"/>
      <c r="F208" s="46" t="str">
        <f t="shared" si="3"/>
        <v>-</v>
      </c>
    </row>
    <row r="209" spans="1:6" s="41" customFormat="1" x14ac:dyDescent="0.2">
      <c r="A209" s="42">
        <v>3419</v>
      </c>
      <c r="B209" s="43" t="s">
        <v>229</v>
      </c>
      <c r="C209" s="44">
        <v>198</v>
      </c>
      <c r="D209" s="47"/>
      <c r="E209" s="47"/>
      <c r="F209" s="46" t="str">
        <f t="shared" si="3"/>
        <v>-</v>
      </c>
    </row>
    <row r="210" spans="1:6" s="41" customFormat="1" x14ac:dyDescent="0.2">
      <c r="A210" s="42">
        <v>342</v>
      </c>
      <c r="B210" s="43" t="s">
        <v>230</v>
      </c>
      <c r="C210" s="44">
        <v>199</v>
      </c>
      <c r="D210" s="45">
        <f>SUM(D211:D217)</f>
        <v>39929</v>
      </c>
      <c r="E210" s="45">
        <f>SUM(E211:E217)</f>
        <v>31388</v>
      </c>
      <c r="F210" s="46">
        <f t="shared" si="3"/>
        <v>78.60953191915651</v>
      </c>
    </row>
    <row r="211" spans="1:6" s="41" customFormat="1" ht="24" x14ac:dyDescent="0.2">
      <c r="A211" s="42">
        <v>3421</v>
      </c>
      <c r="B211" s="43" t="s">
        <v>231</v>
      </c>
      <c r="C211" s="44">
        <v>200</v>
      </c>
      <c r="D211" s="47"/>
      <c r="E211" s="47"/>
      <c r="F211" s="46" t="str">
        <f t="shared" si="3"/>
        <v>-</v>
      </c>
    </row>
    <row r="212" spans="1:6" s="41" customFormat="1" ht="24" x14ac:dyDescent="0.2">
      <c r="A212" s="42">
        <v>3422</v>
      </c>
      <c r="B212" s="49" t="s">
        <v>232</v>
      </c>
      <c r="C212" s="44">
        <v>201</v>
      </c>
      <c r="D212" s="47"/>
      <c r="E212" s="47"/>
      <c r="F212" s="46" t="str">
        <f t="shared" si="3"/>
        <v>-</v>
      </c>
    </row>
    <row r="213" spans="1:6" s="41" customFormat="1" ht="24" x14ac:dyDescent="0.2">
      <c r="A213" s="42">
        <v>3423</v>
      </c>
      <c r="B213" s="49" t="s">
        <v>233</v>
      </c>
      <c r="C213" s="44">
        <v>202</v>
      </c>
      <c r="D213" s="47">
        <v>39929</v>
      </c>
      <c r="E213" s="47">
        <v>31388</v>
      </c>
      <c r="F213" s="46">
        <f t="shared" si="3"/>
        <v>78.60953191915651</v>
      </c>
    </row>
    <row r="214" spans="1:6" s="41" customFormat="1" x14ac:dyDescent="0.2">
      <c r="A214" s="42">
        <v>3425</v>
      </c>
      <c r="B214" s="43" t="s">
        <v>234</v>
      </c>
      <c r="C214" s="44">
        <v>203</v>
      </c>
      <c r="D214" s="47"/>
      <c r="E214" s="47"/>
      <c r="F214" s="46" t="str">
        <f t="shared" si="3"/>
        <v>-</v>
      </c>
    </row>
    <row r="215" spans="1:6" s="41" customFormat="1" x14ac:dyDescent="0.2">
      <c r="A215" s="42">
        <v>3426</v>
      </c>
      <c r="B215" s="43" t="s">
        <v>235</v>
      </c>
      <c r="C215" s="44">
        <v>204</v>
      </c>
      <c r="D215" s="47"/>
      <c r="E215" s="47"/>
      <c r="F215" s="46" t="str">
        <f t="shared" si="3"/>
        <v>-</v>
      </c>
    </row>
    <row r="216" spans="1:6" s="41" customFormat="1" x14ac:dyDescent="0.2">
      <c r="A216" s="42">
        <v>3427</v>
      </c>
      <c r="B216" s="43" t="s">
        <v>236</v>
      </c>
      <c r="C216" s="44">
        <v>205</v>
      </c>
      <c r="D216" s="47"/>
      <c r="E216" s="47"/>
      <c r="F216" s="46" t="str">
        <f t="shared" si="3"/>
        <v>-</v>
      </c>
    </row>
    <row r="217" spans="1:6" s="41" customFormat="1" x14ac:dyDescent="0.2">
      <c r="A217" s="42">
        <v>3428</v>
      </c>
      <c r="B217" s="43" t="s">
        <v>237</v>
      </c>
      <c r="C217" s="44">
        <v>206</v>
      </c>
      <c r="D217" s="47"/>
      <c r="E217" s="47"/>
      <c r="F217" s="46" t="str">
        <f t="shared" si="3"/>
        <v>-</v>
      </c>
    </row>
    <row r="218" spans="1:6" s="41" customFormat="1" x14ac:dyDescent="0.2">
      <c r="A218" s="42">
        <v>343</v>
      </c>
      <c r="B218" s="43" t="s">
        <v>238</v>
      </c>
      <c r="C218" s="44">
        <v>207</v>
      </c>
      <c r="D218" s="45">
        <f>SUM(D219:D222)</f>
        <v>96870</v>
      </c>
      <c r="E218" s="45">
        <f>SUM(E219:E222)</f>
        <v>80655</v>
      </c>
      <c r="F218" s="46">
        <f t="shared" si="3"/>
        <v>83.261071539176214</v>
      </c>
    </row>
    <row r="219" spans="1:6" s="41" customFormat="1" x14ac:dyDescent="0.2">
      <c r="A219" s="42">
        <v>3431</v>
      </c>
      <c r="B219" s="48" t="s">
        <v>239</v>
      </c>
      <c r="C219" s="44">
        <v>208</v>
      </c>
      <c r="D219" s="47">
        <v>34436</v>
      </c>
      <c r="E219" s="47">
        <v>23576</v>
      </c>
      <c r="F219" s="46">
        <f t="shared" si="3"/>
        <v>68.463236148216978</v>
      </c>
    </row>
    <row r="220" spans="1:6" s="41" customFormat="1" x14ac:dyDescent="0.2">
      <c r="A220" s="42">
        <v>3432</v>
      </c>
      <c r="B220" s="43" t="s">
        <v>240</v>
      </c>
      <c r="C220" s="44">
        <v>209</v>
      </c>
      <c r="D220" s="47">
        <v>919</v>
      </c>
      <c r="E220" s="47">
        <v>1591</v>
      </c>
      <c r="F220" s="46">
        <f t="shared" si="3"/>
        <v>173.12295973884656</v>
      </c>
    </row>
    <row r="221" spans="1:6" s="41" customFormat="1" x14ac:dyDescent="0.2">
      <c r="A221" s="42">
        <v>3433</v>
      </c>
      <c r="B221" s="43" t="s">
        <v>241</v>
      </c>
      <c r="C221" s="44">
        <v>210</v>
      </c>
      <c r="D221" s="47">
        <v>2232</v>
      </c>
      <c r="E221" s="47">
        <v>19289</v>
      </c>
      <c r="F221" s="46">
        <f t="shared" si="3"/>
        <v>864.20250896057348</v>
      </c>
    </row>
    <row r="222" spans="1:6" s="41" customFormat="1" x14ac:dyDescent="0.2">
      <c r="A222" s="42">
        <v>3434</v>
      </c>
      <c r="B222" s="43" t="s">
        <v>242</v>
      </c>
      <c r="C222" s="44">
        <v>211</v>
      </c>
      <c r="D222" s="47">
        <v>59283</v>
      </c>
      <c r="E222" s="47">
        <v>36199</v>
      </c>
      <c r="F222" s="46">
        <f t="shared" si="3"/>
        <v>61.061349796737687</v>
      </c>
    </row>
    <row r="223" spans="1:6" s="41" customFormat="1" x14ac:dyDescent="0.2">
      <c r="A223" s="42">
        <v>35</v>
      </c>
      <c r="B223" s="43" t="s">
        <v>243</v>
      </c>
      <c r="C223" s="44">
        <v>212</v>
      </c>
      <c r="D223" s="45">
        <f>D224+D227+D231</f>
        <v>0</v>
      </c>
      <c r="E223" s="45">
        <f>E224+E227+E231</f>
        <v>0</v>
      </c>
      <c r="F223" s="46" t="str">
        <f t="shared" si="3"/>
        <v>-</v>
      </c>
    </row>
    <row r="224" spans="1:6" s="41" customFormat="1" x14ac:dyDescent="0.2">
      <c r="A224" s="42">
        <v>351</v>
      </c>
      <c r="B224" s="43" t="s">
        <v>244</v>
      </c>
      <c r="C224" s="44">
        <v>213</v>
      </c>
      <c r="D224" s="45">
        <f>SUM(D225:D226)</f>
        <v>0</v>
      </c>
      <c r="E224" s="45">
        <f>SUM(E225:E226)</f>
        <v>0</v>
      </c>
      <c r="F224" s="46" t="str">
        <f t="shared" si="3"/>
        <v>-</v>
      </c>
    </row>
    <row r="225" spans="1:6" s="41" customFormat="1" x14ac:dyDescent="0.2">
      <c r="A225" s="42">
        <v>3511</v>
      </c>
      <c r="B225" s="43" t="s">
        <v>245</v>
      </c>
      <c r="C225" s="44">
        <v>214</v>
      </c>
      <c r="D225" s="47"/>
      <c r="E225" s="47"/>
      <c r="F225" s="46" t="str">
        <f t="shared" si="3"/>
        <v>-</v>
      </c>
    </row>
    <row r="226" spans="1:6" s="41" customFormat="1" x14ac:dyDescent="0.2">
      <c r="A226" s="42">
        <v>3512</v>
      </c>
      <c r="B226" s="43" t="s">
        <v>246</v>
      </c>
      <c r="C226" s="44">
        <v>215</v>
      </c>
      <c r="D226" s="47"/>
      <c r="E226" s="47"/>
      <c r="F226" s="46" t="str">
        <f t="shared" si="3"/>
        <v>-</v>
      </c>
    </row>
    <row r="227" spans="1:6" s="41" customFormat="1" ht="24" x14ac:dyDescent="0.2">
      <c r="A227" s="42">
        <v>352</v>
      </c>
      <c r="B227" s="43" t="s">
        <v>247</v>
      </c>
      <c r="C227" s="44">
        <v>216</v>
      </c>
      <c r="D227" s="45">
        <f>SUM(D228:D230)</f>
        <v>0</v>
      </c>
      <c r="E227" s="45">
        <f>SUM(E228:E230)</f>
        <v>0</v>
      </c>
      <c r="F227" s="46" t="str">
        <f t="shared" si="3"/>
        <v>-</v>
      </c>
    </row>
    <row r="228" spans="1:6" s="41" customFormat="1" x14ac:dyDescent="0.2">
      <c r="A228" s="42">
        <v>3521</v>
      </c>
      <c r="B228" s="43" t="s">
        <v>248</v>
      </c>
      <c r="C228" s="44">
        <v>217</v>
      </c>
      <c r="D228" s="47"/>
      <c r="E228" s="47"/>
      <c r="F228" s="46" t="str">
        <f t="shared" si="3"/>
        <v>-</v>
      </c>
    </row>
    <row r="229" spans="1:6" s="41" customFormat="1" x14ac:dyDescent="0.2">
      <c r="A229" s="42">
        <v>3522</v>
      </c>
      <c r="B229" s="43" t="s">
        <v>249</v>
      </c>
      <c r="C229" s="44">
        <v>218</v>
      </c>
      <c r="D229" s="47"/>
      <c r="E229" s="47"/>
      <c r="F229" s="46" t="str">
        <f t="shared" si="3"/>
        <v>-</v>
      </c>
    </row>
    <row r="230" spans="1:6" s="41" customFormat="1" x14ac:dyDescent="0.2">
      <c r="A230" s="42">
        <v>3523</v>
      </c>
      <c r="B230" s="43" t="s">
        <v>250</v>
      </c>
      <c r="C230" s="44">
        <v>219</v>
      </c>
      <c r="D230" s="47"/>
      <c r="E230" s="47"/>
      <c r="F230" s="46" t="str">
        <f t="shared" si="3"/>
        <v>-</v>
      </c>
    </row>
    <row r="231" spans="1:6" s="41" customFormat="1" ht="24" x14ac:dyDescent="0.2">
      <c r="A231" s="42" t="s">
        <v>251</v>
      </c>
      <c r="B231" s="43" t="s">
        <v>252</v>
      </c>
      <c r="C231" s="44">
        <v>220</v>
      </c>
      <c r="D231" s="47"/>
      <c r="E231" s="47"/>
      <c r="F231" s="46"/>
    </row>
    <row r="232" spans="1:6" s="41" customFormat="1" ht="24" x14ac:dyDescent="0.2">
      <c r="A232" s="42">
        <v>36</v>
      </c>
      <c r="B232" s="43" t="s">
        <v>253</v>
      </c>
      <c r="C232" s="44">
        <v>221</v>
      </c>
      <c r="D232" s="45">
        <f>D233+D236+D239+D242+D245+D249+D252</f>
        <v>0</v>
      </c>
      <c r="E232" s="45">
        <f>E233+E236+E239+E242+E245+E249+E252</f>
        <v>0</v>
      </c>
      <c r="F232" s="46" t="str">
        <f t="shared" si="3"/>
        <v>-</v>
      </c>
    </row>
    <row r="233" spans="1:6" s="41" customFormat="1" x14ac:dyDescent="0.2">
      <c r="A233" s="42">
        <v>361</v>
      </c>
      <c r="B233" s="43" t="s">
        <v>254</v>
      </c>
      <c r="C233" s="44">
        <v>222</v>
      </c>
      <c r="D233" s="45">
        <f>SUM(D234:D235)</f>
        <v>0</v>
      </c>
      <c r="E233" s="45">
        <f>SUM(E234:E235)</f>
        <v>0</v>
      </c>
      <c r="F233" s="46" t="str">
        <f t="shared" si="3"/>
        <v>-</v>
      </c>
    </row>
    <row r="234" spans="1:6" s="41" customFormat="1" x14ac:dyDescent="0.2">
      <c r="A234" s="42">
        <v>3611</v>
      </c>
      <c r="B234" s="43" t="s">
        <v>255</v>
      </c>
      <c r="C234" s="44">
        <v>223</v>
      </c>
      <c r="D234" s="47"/>
      <c r="E234" s="47"/>
      <c r="F234" s="46" t="str">
        <f t="shared" si="3"/>
        <v>-</v>
      </c>
    </row>
    <row r="235" spans="1:6" s="41" customFormat="1" x14ac:dyDescent="0.2">
      <c r="A235" s="42">
        <v>3612</v>
      </c>
      <c r="B235" s="43" t="s">
        <v>256</v>
      </c>
      <c r="C235" s="44">
        <v>224</v>
      </c>
      <c r="D235" s="47"/>
      <c r="E235" s="47"/>
      <c r="F235" s="46" t="str">
        <f t="shared" si="3"/>
        <v>-</v>
      </c>
    </row>
    <row r="236" spans="1:6" s="41" customFormat="1" x14ac:dyDescent="0.2">
      <c r="A236" s="42">
        <v>362</v>
      </c>
      <c r="B236" s="43" t="s">
        <v>257</v>
      </c>
      <c r="C236" s="44">
        <v>225</v>
      </c>
      <c r="D236" s="45">
        <f>SUM(D237:D238)</f>
        <v>0</v>
      </c>
      <c r="E236" s="45">
        <f>SUM(E237:E238)</f>
        <v>0</v>
      </c>
      <c r="F236" s="46" t="str">
        <f t="shared" si="3"/>
        <v>-</v>
      </c>
    </row>
    <row r="237" spans="1:6" s="41" customFormat="1" x14ac:dyDescent="0.2">
      <c r="A237" s="42">
        <v>3621</v>
      </c>
      <c r="B237" s="43" t="s">
        <v>258</v>
      </c>
      <c r="C237" s="44">
        <v>226</v>
      </c>
      <c r="D237" s="47"/>
      <c r="E237" s="47"/>
      <c r="F237" s="46" t="str">
        <f t="shared" si="3"/>
        <v>-</v>
      </c>
    </row>
    <row r="238" spans="1:6" s="41" customFormat="1" x14ac:dyDescent="0.2">
      <c r="A238" s="42">
        <v>3622</v>
      </c>
      <c r="B238" s="43" t="s">
        <v>259</v>
      </c>
      <c r="C238" s="44">
        <v>227</v>
      </c>
      <c r="D238" s="47"/>
      <c r="E238" s="47"/>
      <c r="F238" s="46" t="str">
        <f t="shared" si="3"/>
        <v>-</v>
      </c>
    </row>
    <row r="239" spans="1:6" s="41" customFormat="1" x14ac:dyDescent="0.2">
      <c r="A239" s="42">
        <v>363</v>
      </c>
      <c r="B239" s="43" t="s">
        <v>260</v>
      </c>
      <c r="C239" s="44">
        <v>228</v>
      </c>
      <c r="D239" s="45">
        <f>SUM(D240:D241)</f>
        <v>0</v>
      </c>
      <c r="E239" s="45">
        <f>SUM(E240:E241)</f>
        <v>0</v>
      </c>
      <c r="F239" s="46" t="str">
        <f t="shared" si="3"/>
        <v>-</v>
      </c>
    </row>
    <row r="240" spans="1:6" s="41" customFormat="1" x14ac:dyDescent="0.2">
      <c r="A240" s="42">
        <v>3631</v>
      </c>
      <c r="B240" s="43" t="s">
        <v>261</v>
      </c>
      <c r="C240" s="44">
        <v>229</v>
      </c>
      <c r="D240" s="47"/>
      <c r="E240" s="47"/>
      <c r="F240" s="46" t="str">
        <f t="shared" si="3"/>
        <v>-</v>
      </c>
    </row>
    <row r="241" spans="1:6" s="41" customFormat="1" x14ac:dyDescent="0.2">
      <c r="A241" s="42">
        <v>3632</v>
      </c>
      <c r="B241" s="43" t="s">
        <v>262</v>
      </c>
      <c r="C241" s="44">
        <v>230</v>
      </c>
      <c r="D241" s="47"/>
      <c r="E241" s="47"/>
      <c r="F241" s="46" t="str">
        <f t="shared" si="3"/>
        <v>-</v>
      </c>
    </row>
    <row r="242" spans="1:6" s="41" customFormat="1" x14ac:dyDescent="0.2">
      <c r="A242" s="42" t="s">
        <v>263</v>
      </c>
      <c r="B242" s="43" t="s">
        <v>264</v>
      </c>
      <c r="C242" s="44">
        <v>231</v>
      </c>
      <c r="D242" s="45">
        <f>SUM(D243:D244)</f>
        <v>0</v>
      </c>
      <c r="E242" s="45">
        <f>SUM(E243:E244)</f>
        <v>0</v>
      </c>
      <c r="F242" s="46" t="str">
        <f t="shared" si="3"/>
        <v>-</v>
      </c>
    </row>
    <row r="243" spans="1:6" s="41" customFormat="1" x14ac:dyDescent="0.2">
      <c r="A243" s="42" t="s">
        <v>265</v>
      </c>
      <c r="B243" s="43" t="s">
        <v>266</v>
      </c>
      <c r="C243" s="44">
        <v>232</v>
      </c>
      <c r="D243" s="47"/>
      <c r="E243" s="47"/>
      <c r="F243" s="46" t="str">
        <f t="shared" si="3"/>
        <v>-</v>
      </c>
    </row>
    <row r="244" spans="1:6" s="41" customFormat="1" x14ac:dyDescent="0.2">
      <c r="A244" s="42" t="s">
        <v>267</v>
      </c>
      <c r="B244" s="43" t="s">
        <v>268</v>
      </c>
      <c r="C244" s="44">
        <v>233</v>
      </c>
      <c r="D244" s="47"/>
      <c r="E244" s="47"/>
      <c r="F244" s="46" t="str">
        <f t="shared" si="3"/>
        <v>-</v>
      </c>
    </row>
    <row r="245" spans="1:6" s="41" customFormat="1" ht="24" x14ac:dyDescent="0.2">
      <c r="A245" s="42" t="s">
        <v>269</v>
      </c>
      <c r="B245" s="43" t="s">
        <v>270</v>
      </c>
      <c r="C245" s="44">
        <v>234</v>
      </c>
      <c r="D245" s="45">
        <f>SUM(D246:D248)</f>
        <v>0</v>
      </c>
      <c r="E245" s="45">
        <f>SUM(E246:E248)</f>
        <v>0</v>
      </c>
      <c r="F245" s="46" t="str">
        <f t="shared" si="3"/>
        <v>-</v>
      </c>
    </row>
    <row r="246" spans="1:6" s="41" customFormat="1" ht="24" x14ac:dyDescent="0.2">
      <c r="A246" s="42">
        <v>3672</v>
      </c>
      <c r="B246" s="43" t="s">
        <v>271</v>
      </c>
      <c r="C246" s="44">
        <v>235</v>
      </c>
      <c r="D246" s="47"/>
      <c r="E246" s="47"/>
      <c r="F246" s="46" t="str">
        <f t="shared" si="3"/>
        <v>-</v>
      </c>
    </row>
    <row r="247" spans="1:6" s="41" customFormat="1" ht="24" x14ac:dyDescent="0.2">
      <c r="A247" s="42">
        <v>3673</v>
      </c>
      <c r="B247" s="43" t="s">
        <v>272</v>
      </c>
      <c r="C247" s="44">
        <v>236</v>
      </c>
      <c r="D247" s="47"/>
      <c r="E247" s="47"/>
      <c r="F247" s="46"/>
    </row>
    <row r="248" spans="1:6" s="41" customFormat="1" ht="24" x14ac:dyDescent="0.2">
      <c r="A248" s="42">
        <v>3674</v>
      </c>
      <c r="B248" s="43" t="s">
        <v>273</v>
      </c>
      <c r="C248" s="44">
        <v>237</v>
      </c>
      <c r="D248" s="47"/>
      <c r="E248" s="47"/>
      <c r="F248" s="46"/>
    </row>
    <row r="249" spans="1:6" s="41" customFormat="1" x14ac:dyDescent="0.2">
      <c r="A249" s="42" t="s">
        <v>274</v>
      </c>
      <c r="B249" s="43" t="s">
        <v>275</v>
      </c>
      <c r="C249" s="44">
        <v>238</v>
      </c>
      <c r="D249" s="45">
        <f>SUM(D250:D251)</f>
        <v>0</v>
      </c>
      <c r="E249" s="45">
        <f>SUM(E250:E251)</f>
        <v>0</v>
      </c>
      <c r="F249" s="46" t="str">
        <f t="shared" si="3"/>
        <v>-</v>
      </c>
    </row>
    <row r="250" spans="1:6" s="41" customFormat="1" x14ac:dyDescent="0.2">
      <c r="A250" s="42" t="s">
        <v>276</v>
      </c>
      <c r="B250" s="43" t="s">
        <v>277</v>
      </c>
      <c r="C250" s="44">
        <v>239</v>
      </c>
      <c r="D250" s="47"/>
      <c r="E250" s="47"/>
      <c r="F250" s="46" t="str">
        <f t="shared" si="3"/>
        <v>-</v>
      </c>
    </row>
    <row r="251" spans="1:6" s="41" customFormat="1" x14ac:dyDescent="0.2">
      <c r="A251" s="42" t="s">
        <v>278</v>
      </c>
      <c r="B251" s="43" t="s">
        <v>279</v>
      </c>
      <c r="C251" s="44">
        <v>240</v>
      </c>
      <c r="D251" s="47"/>
      <c r="E251" s="47"/>
      <c r="F251" s="46" t="str">
        <f t="shared" si="3"/>
        <v>-</v>
      </c>
    </row>
    <row r="252" spans="1:6" s="41" customFormat="1" x14ac:dyDescent="0.2">
      <c r="A252" s="42" t="s">
        <v>280</v>
      </c>
      <c r="B252" s="43" t="s">
        <v>281</v>
      </c>
      <c r="C252" s="44">
        <v>241</v>
      </c>
      <c r="D252" s="45">
        <f>SUM(D253:D256)</f>
        <v>0</v>
      </c>
      <c r="E252" s="45">
        <f>SUM(E253:E256)</f>
        <v>0</v>
      </c>
      <c r="F252" s="46"/>
    </row>
    <row r="253" spans="1:6" s="41" customFormat="1" x14ac:dyDescent="0.2">
      <c r="A253" s="42" t="s">
        <v>282</v>
      </c>
      <c r="B253" s="43" t="s">
        <v>90</v>
      </c>
      <c r="C253" s="44">
        <v>242</v>
      </c>
      <c r="D253" s="47"/>
      <c r="E253" s="47"/>
      <c r="F253" s="46"/>
    </row>
    <row r="254" spans="1:6" s="41" customFormat="1" x14ac:dyDescent="0.2">
      <c r="A254" s="42" t="s">
        <v>283</v>
      </c>
      <c r="B254" s="43" t="s">
        <v>91</v>
      </c>
      <c r="C254" s="44">
        <v>243</v>
      </c>
      <c r="D254" s="47"/>
      <c r="E254" s="47"/>
      <c r="F254" s="46"/>
    </row>
    <row r="255" spans="1:6" s="41" customFormat="1" ht="24" x14ac:dyDescent="0.2">
      <c r="A255" s="42" t="s">
        <v>284</v>
      </c>
      <c r="B255" s="43" t="s">
        <v>92</v>
      </c>
      <c r="C255" s="44">
        <v>244</v>
      </c>
      <c r="D255" s="47"/>
      <c r="E255" s="47"/>
      <c r="F255" s="46"/>
    </row>
    <row r="256" spans="1:6" s="41" customFormat="1" ht="24" x14ac:dyDescent="0.2">
      <c r="A256" s="42" t="s">
        <v>285</v>
      </c>
      <c r="B256" s="43" t="s">
        <v>93</v>
      </c>
      <c r="C256" s="44">
        <v>245</v>
      </c>
      <c r="D256" s="47"/>
      <c r="E256" s="47"/>
      <c r="F256" s="46"/>
    </row>
    <row r="257" spans="1:6" s="41" customFormat="1" x14ac:dyDescent="0.2">
      <c r="A257" s="42">
        <v>37</v>
      </c>
      <c r="B257" s="50" t="s">
        <v>286</v>
      </c>
      <c r="C257" s="44">
        <v>246</v>
      </c>
      <c r="D257" s="45">
        <f>D258+D264</f>
        <v>0</v>
      </c>
      <c r="E257" s="45">
        <f>E258+E264</f>
        <v>0</v>
      </c>
      <c r="F257" s="46" t="str">
        <f t="shared" si="3"/>
        <v>-</v>
      </c>
    </row>
    <row r="258" spans="1:6" s="41" customFormat="1" x14ac:dyDescent="0.2">
      <c r="A258" s="42">
        <v>371</v>
      </c>
      <c r="B258" s="43" t="s">
        <v>287</v>
      </c>
      <c r="C258" s="44">
        <v>247</v>
      </c>
      <c r="D258" s="45">
        <f>SUM(D259:D263)</f>
        <v>0</v>
      </c>
      <c r="E258" s="45">
        <f>SUM(E259:E263)</f>
        <v>0</v>
      </c>
      <c r="F258" s="46" t="str">
        <f t="shared" si="3"/>
        <v>-</v>
      </c>
    </row>
    <row r="259" spans="1:6" s="41" customFormat="1" ht="24" x14ac:dyDescent="0.2">
      <c r="A259" s="42">
        <v>3711</v>
      </c>
      <c r="B259" s="43" t="s">
        <v>288</v>
      </c>
      <c r="C259" s="44">
        <v>248</v>
      </c>
      <c r="D259" s="47"/>
      <c r="E259" s="47"/>
      <c r="F259" s="46" t="str">
        <f t="shared" si="3"/>
        <v>-</v>
      </c>
    </row>
    <row r="260" spans="1:6" s="41" customFormat="1" ht="24" x14ac:dyDescent="0.2">
      <c r="A260" s="42">
        <v>3712</v>
      </c>
      <c r="B260" s="43" t="s">
        <v>289</v>
      </c>
      <c r="C260" s="44">
        <v>249</v>
      </c>
      <c r="D260" s="47"/>
      <c r="E260" s="47"/>
      <c r="F260" s="46" t="str">
        <f t="shared" si="3"/>
        <v>-</v>
      </c>
    </row>
    <row r="261" spans="1:6" s="41" customFormat="1" x14ac:dyDescent="0.2">
      <c r="A261" s="42" t="s">
        <v>290</v>
      </c>
      <c r="B261" s="43" t="s">
        <v>291</v>
      </c>
      <c r="C261" s="44">
        <v>250</v>
      </c>
      <c r="D261" s="47"/>
      <c r="E261" s="47"/>
      <c r="F261" s="46" t="str">
        <f t="shared" si="3"/>
        <v>-</v>
      </c>
    </row>
    <row r="262" spans="1:6" s="41" customFormat="1" x14ac:dyDescent="0.2">
      <c r="A262" s="42" t="s">
        <v>292</v>
      </c>
      <c r="B262" s="43" t="s">
        <v>293</v>
      </c>
      <c r="C262" s="44">
        <v>251</v>
      </c>
      <c r="D262" s="47"/>
      <c r="E262" s="47"/>
      <c r="F262" s="46" t="str">
        <f t="shared" si="3"/>
        <v>-</v>
      </c>
    </row>
    <row r="263" spans="1:6" s="41" customFormat="1" x14ac:dyDescent="0.2">
      <c r="A263" s="42" t="s">
        <v>294</v>
      </c>
      <c r="B263" s="43" t="s">
        <v>295</v>
      </c>
      <c r="C263" s="44">
        <v>252</v>
      </c>
      <c r="D263" s="47"/>
      <c r="E263" s="47"/>
      <c r="F263" s="46"/>
    </row>
    <row r="264" spans="1:6" s="41" customFormat="1" x14ac:dyDescent="0.2">
      <c r="A264" s="42">
        <v>372</v>
      </c>
      <c r="B264" s="48" t="s">
        <v>296</v>
      </c>
      <c r="C264" s="44">
        <v>253</v>
      </c>
      <c r="D264" s="45">
        <f>SUM(D265:D267)</f>
        <v>0</v>
      </c>
      <c r="E264" s="45">
        <f>SUM(E265:E267)</f>
        <v>0</v>
      </c>
      <c r="F264" s="46" t="str">
        <f t="shared" si="3"/>
        <v>-</v>
      </c>
    </row>
    <row r="265" spans="1:6" s="41" customFormat="1" x14ac:dyDescent="0.2">
      <c r="A265" s="42">
        <v>3721</v>
      </c>
      <c r="B265" s="43" t="s">
        <v>297</v>
      </c>
      <c r="C265" s="44">
        <v>254</v>
      </c>
      <c r="D265" s="47"/>
      <c r="E265" s="47"/>
      <c r="F265" s="46" t="str">
        <f t="shared" si="3"/>
        <v>-</v>
      </c>
    </row>
    <row r="266" spans="1:6" s="41" customFormat="1" x14ac:dyDescent="0.2">
      <c r="A266" s="42">
        <v>3722</v>
      </c>
      <c r="B266" s="43" t="s">
        <v>298</v>
      </c>
      <c r="C266" s="44">
        <v>255</v>
      </c>
      <c r="D266" s="47"/>
      <c r="E266" s="47"/>
      <c r="F266" s="46" t="str">
        <f t="shared" si="3"/>
        <v>-</v>
      </c>
    </row>
    <row r="267" spans="1:6" s="41" customFormat="1" x14ac:dyDescent="0.2">
      <c r="A267" s="42" t="s">
        <v>299</v>
      </c>
      <c r="B267" s="43" t="s">
        <v>300</v>
      </c>
      <c r="C267" s="44">
        <v>256</v>
      </c>
      <c r="D267" s="47"/>
      <c r="E267" s="47"/>
      <c r="F267" s="46"/>
    </row>
    <row r="268" spans="1:6" s="41" customFormat="1" x14ac:dyDescent="0.2">
      <c r="A268" s="42">
        <v>38</v>
      </c>
      <c r="B268" s="43" t="s">
        <v>301</v>
      </c>
      <c r="C268" s="44">
        <v>257</v>
      </c>
      <c r="D268" s="45">
        <f>D269+D273+D277+D283</f>
        <v>3000</v>
      </c>
      <c r="E268" s="45">
        <f>E269+E273+E277+E283</f>
        <v>0</v>
      </c>
      <c r="F268" s="46">
        <f t="shared" si="3"/>
        <v>0</v>
      </c>
    </row>
    <row r="269" spans="1:6" s="41" customFormat="1" x14ac:dyDescent="0.2">
      <c r="A269" s="42">
        <v>381</v>
      </c>
      <c r="B269" s="43" t="s">
        <v>302</v>
      </c>
      <c r="C269" s="44">
        <v>258</v>
      </c>
      <c r="D269" s="45">
        <f>SUM(D270:D272)</f>
        <v>3000</v>
      </c>
      <c r="E269" s="45">
        <f>SUM(E270:E272)</f>
        <v>0</v>
      </c>
      <c r="F269" s="46">
        <f t="shared" si="3"/>
        <v>0</v>
      </c>
    </row>
    <row r="270" spans="1:6" s="41" customFormat="1" x14ac:dyDescent="0.2">
      <c r="A270" s="42">
        <v>3811</v>
      </c>
      <c r="B270" s="43" t="s">
        <v>303</v>
      </c>
      <c r="C270" s="44">
        <v>259</v>
      </c>
      <c r="D270" s="47">
        <v>3000</v>
      </c>
      <c r="E270" s="47"/>
      <c r="F270" s="46">
        <f t="shared" ref="F270:F299" si="4">IF(D270&lt;&gt;0,IF(E270/D270&gt;=100,"&gt;&gt;100",E270/D270*100),"-")</f>
        <v>0</v>
      </c>
    </row>
    <row r="271" spans="1:6" s="41" customFormat="1" x14ac:dyDescent="0.2">
      <c r="A271" s="42">
        <v>3812</v>
      </c>
      <c r="B271" s="43" t="s">
        <v>304</v>
      </c>
      <c r="C271" s="44">
        <v>260</v>
      </c>
      <c r="D271" s="47"/>
      <c r="E271" s="47"/>
      <c r="F271" s="46" t="str">
        <f t="shared" si="4"/>
        <v>-</v>
      </c>
    </row>
    <row r="272" spans="1:6" s="41" customFormat="1" x14ac:dyDescent="0.2">
      <c r="A272" s="42" t="s">
        <v>305</v>
      </c>
      <c r="B272" s="43" t="s">
        <v>306</v>
      </c>
      <c r="C272" s="44">
        <v>261</v>
      </c>
      <c r="D272" s="47"/>
      <c r="E272" s="47"/>
      <c r="F272" s="46"/>
    </row>
    <row r="273" spans="1:6" s="41" customFormat="1" x14ac:dyDescent="0.2">
      <c r="A273" s="42">
        <v>382</v>
      </c>
      <c r="B273" s="43" t="s">
        <v>307</v>
      </c>
      <c r="C273" s="44">
        <v>262</v>
      </c>
      <c r="D273" s="45">
        <f>SUM(D274:D276)</f>
        <v>0</v>
      </c>
      <c r="E273" s="45">
        <f>SUM(E274:E276)</f>
        <v>0</v>
      </c>
      <c r="F273" s="46" t="str">
        <f t="shared" si="4"/>
        <v>-</v>
      </c>
    </row>
    <row r="274" spans="1:6" s="41" customFormat="1" x14ac:dyDescent="0.2">
      <c r="A274" s="42">
        <v>3821</v>
      </c>
      <c r="B274" s="43" t="s">
        <v>308</v>
      </c>
      <c r="C274" s="44">
        <v>263</v>
      </c>
      <c r="D274" s="47"/>
      <c r="E274" s="47"/>
      <c r="F274" s="46" t="str">
        <f t="shared" si="4"/>
        <v>-</v>
      </c>
    </row>
    <row r="275" spans="1:6" s="41" customFormat="1" x14ac:dyDescent="0.2">
      <c r="A275" s="42">
        <v>3822</v>
      </c>
      <c r="B275" s="43" t="s">
        <v>309</v>
      </c>
      <c r="C275" s="44">
        <v>264</v>
      </c>
      <c r="D275" s="47"/>
      <c r="E275" s="47"/>
      <c r="F275" s="46" t="str">
        <f t="shared" si="4"/>
        <v>-</v>
      </c>
    </row>
    <row r="276" spans="1:6" s="41" customFormat="1" x14ac:dyDescent="0.2">
      <c r="A276" s="42" t="s">
        <v>310</v>
      </c>
      <c r="B276" s="43" t="s">
        <v>311</v>
      </c>
      <c r="C276" s="44">
        <v>265</v>
      </c>
      <c r="D276" s="47"/>
      <c r="E276" s="47"/>
      <c r="F276" s="46"/>
    </row>
    <row r="277" spans="1:6" s="41" customFormat="1" x14ac:dyDescent="0.2">
      <c r="A277" s="42">
        <v>383</v>
      </c>
      <c r="B277" s="43" t="s">
        <v>312</v>
      </c>
      <c r="C277" s="44">
        <v>266</v>
      </c>
      <c r="D277" s="45">
        <f>SUM(D278:D282)</f>
        <v>0</v>
      </c>
      <c r="E277" s="45">
        <f>SUM(E278:E282)</f>
        <v>0</v>
      </c>
      <c r="F277" s="46" t="str">
        <f t="shared" si="4"/>
        <v>-</v>
      </c>
    </row>
    <row r="278" spans="1:6" s="41" customFormat="1" x14ac:dyDescent="0.2">
      <c r="A278" s="42">
        <v>3831</v>
      </c>
      <c r="B278" s="43" t="s">
        <v>313</v>
      </c>
      <c r="C278" s="44">
        <v>267</v>
      </c>
      <c r="D278" s="47"/>
      <c r="E278" s="47"/>
      <c r="F278" s="46" t="str">
        <f t="shared" si="4"/>
        <v>-</v>
      </c>
    </row>
    <row r="279" spans="1:6" s="41" customFormat="1" x14ac:dyDescent="0.2">
      <c r="A279" s="42">
        <v>3832</v>
      </c>
      <c r="B279" s="43" t="s">
        <v>314</v>
      </c>
      <c r="C279" s="44">
        <v>268</v>
      </c>
      <c r="D279" s="47"/>
      <c r="E279" s="47"/>
      <c r="F279" s="46" t="str">
        <f t="shared" si="4"/>
        <v>-</v>
      </c>
    </row>
    <row r="280" spans="1:6" s="41" customFormat="1" x14ac:dyDescent="0.2">
      <c r="A280" s="42">
        <v>3833</v>
      </c>
      <c r="B280" s="43" t="s">
        <v>315</v>
      </c>
      <c r="C280" s="44">
        <v>269</v>
      </c>
      <c r="D280" s="47"/>
      <c r="E280" s="47"/>
      <c r="F280" s="46" t="str">
        <f t="shared" si="4"/>
        <v>-</v>
      </c>
    </row>
    <row r="281" spans="1:6" s="41" customFormat="1" x14ac:dyDescent="0.2">
      <c r="A281" s="42">
        <v>3834</v>
      </c>
      <c r="B281" s="43" t="s">
        <v>316</v>
      </c>
      <c r="C281" s="44">
        <v>270</v>
      </c>
      <c r="D281" s="47"/>
      <c r="E281" s="47"/>
      <c r="F281" s="46" t="str">
        <f t="shared" si="4"/>
        <v>-</v>
      </c>
    </row>
    <row r="282" spans="1:6" s="41" customFormat="1" x14ac:dyDescent="0.2">
      <c r="A282" s="42" t="s">
        <v>317</v>
      </c>
      <c r="B282" s="43" t="s">
        <v>177</v>
      </c>
      <c r="C282" s="44">
        <v>271</v>
      </c>
      <c r="D282" s="47"/>
      <c r="E282" s="47"/>
      <c r="F282" s="46" t="str">
        <f t="shared" si="4"/>
        <v>-</v>
      </c>
    </row>
    <row r="283" spans="1:6" s="41" customFormat="1" x14ac:dyDescent="0.2">
      <c r="A283" s="42">
        <v>386</v>
      </c>
      <c r="B283" s="43" t="s">
        <v>318</v>
      </c>
      <c r="C283" s="44">
        <v>272</v>
      </c>
      <c r="D283" s="45">
        <f>SUM(D284:D287)</f>
        <v>0</v>
      </c>
      <c r="E283" s="45">
        <f>SUM(E284:E287)</f>
        <v>0</v>
      </c>
      <c r="F283" s="46" t="str">
        <f t="shared" si="4"/>
        <v>-</v>
      </c>
    </row>
    <row r="284" spans="1:6" s="41" customFormat="1" ht="24" x14ac:dyDescent="0.2">
      <c r="A284" s="42">
        <v>3861</v>
      </c>
      <c r="B284" s="43" t="s">
        <v>319</v>
      </c>
      <c r="C284" s="44">
        <v>273</v>
      </c>
      <c r="D284" s="47"/>
      <c r="E284" s="47"/>
      <c r="F284" s="46" t="str">
        <f t="shared" si="4"/>
        <v>-</v>
      </c>
    </row>
    <row r="285" spans="1:6" s="41" customFormat="1" ht="24" x14ac:dyDescent="0.2">
      <c r="A285" s="42">
        <v>3862</v>
      </c>
      <c r="B285" s="43" t="s">
        <v>320</v>
      </c>
      <c r="C285" s="44">
        <v>274</v>
      </c>
      <c r="D285" s="47"/>
      <c r="E285" s="47"/>
      <c r="F285" s="46" t="str">
        <f t="shared" si="4"/>
        <v>-</v>
      </c>
    </row>
    <row r="286" spans="1:6" s="41" customFormat="1" x14ac:dyDescent="0.2">
      <c r="A286" s="42">
        <v>3863</v>
      </c>
      <c r="B286" s="43" t="s">
        <v>321</v>
      </c>
      <c r="C286" s="44">
        <v>275</v>
      </c>
      <c r="D286" s="47"/>
      <c r="E286" s="47"/>
      <c r="F286" s="46" t="str">
        <f t="shared" si="4"/>
        <v>-</v>
      </c>
    </row>
    <row r="287" spans="1:6" s="41" customFormat="1" x14ac:dyDescent="0.2">
      <c r="A287" s="42" t="s">
        <v>322</v>
      </c>
      <c r="B287" s="43" t="s">
        <v>323</v>
      </c>
      <c r="C287" s="44">
        <v>276</v>
      </c>
      <c r="D287" s="47"/>
      <c r="E287" s="47"/>
      <c r="F287" s="46"/>
    </row>
    <row r="288" spans="1:6" s="41" customFormat="1" x14ac:dyDescent="0.2">
      <c r="A288" s="42" t="s">
        <v>324</v>
      </c>
      <c r="B288" s="43" t="s">
        <v>325</v>
      </c>
      <c r="C288" s="44">
        <v>277</v>
      </c>
      <c r="D288" s="47"/>
      <c r="E288" s="47"/>
      <c r="F288" s="46" t="str">
        <f t="shared" si="4"/>
        <v>-</v>
      </c>
    </row>
    <row r="289" spans="1:6" s="41" customFormat="1" x14ac:dyDescent="0.2">
      <c r="A289" s="42" t="s">
        <v>324</v>
      </c>
      <c r="B289" s="43" t="s">
        <v>326</v>
      </c>
      <c r="C289" s="44">
        <v>278</v>
      </c>
      <c r="D289" s="47"/>
      <c r="E289" s="47"/>
      <c r="F289" s="46" t="str">
        <f t="shared" si="4"/>
        <v>-</v>
      </c>
    </row>
    <row r="290" spans="1:6" s="41" customFormat="1" x14ac:dyDescent="0.2">
      <c r="A290" s="42" t="s">
        <v>324</v>
      </c>
      <c r="B290" s="43" t="s">
        <v>327</v>
      </c>
      <c r="C290" s="44">
        <v>279</v>
      </c>
      <c r="D290" s="45">
        <f>IF(D289&gt;=D288,D289-D288,0)</f>
        <v>0</v>
      </c>
      <c r="E290" s="45">
        <f>IF(E289&gt;=E288,E289-E288,0)</f>
        <v>0</v>
      </c>
      <c r="F290" s="46" t="str">
        <f t="shared" si="4"/>
        <v>-</v>
      </c>
    </row>
    <row r="291" spans="1:6" s="41" customFormat="1" x14ac:dyDescent="0.2">
      <c r="A291" s="42" t="s">
        <v>324</v>
      </c>
      <c r="B291" s="43" t="s">
        <v>328</v>
      </c>
      <c r="C291" s="44">
        <v>280</v>
      </c>
      <c r="D291" s="45">
        <f>IF(D288&gt;=D289,D288-D289,0)</f>
        <v>0</v>
      </c>
      <c r="E291" s="45">
        <f>IF(E288&gt;=E289,E288-E289,0)</f>
        <v>0</v>
      </c>
      <c r="F291" s="46" t="str">
        <f t="shared" si="4"/>
        <v>-</v>
      </c>
    </row>
    <row r="292" spans="1:6" s="41" customFormat="1" x14ac:dyDescent="0.2">
      <c r="A292" s="42" t="s">
        <v>324</v>
      </c>
      <c r="B292" s="43" t="s">
        <v>329</v>
      </c>
      <c r="C292" s="44">
        <v>281</v>
      </c>
      <c r="D292" s="45">
        <f>D159-D290+D291</f>
        <v>60462831</v>
      </c>
      <c r="E292" s="45">
        <f>E159-E290+E291</f>
        <v>62494651</v>
      </c>
      <c r="F292" s="46">
        <f t="shared" si="4"/>
        <v>103.36044470031513</v>
      </c>
    </row>
    <row r="293" spans="1:6" s="41" customFormat="1" x14ac:dyDescent="0.2">
      <c r="A293" s="42" t="s">
        <v>324</v>
      </c>
      <c r="B293" s="43" t="s">
        <v>330</v>
      </c>
      <c r="C293" s="44">
        <v>282</v>
      </c>
      <c r="D293" s="45">
        <f>IF(D12&gt;=D292,D12-D292,0)</f>
        <v>544192</v>
      </c>
      <c r="E293" s="45">
        <f>IF(E12&gt;=E292,E12-E292,0)</f>
        <v>0</v>
      </c>
      <c r="F293" s="46">
        <f t="shared" si="4"/>
        <v>0</v>
      </c>
    </row>
    <row r="294" spans="1:6" s="41" customFormat="1" x14ac:dyDescent="0.2">
      <c r="A294" s="42" t="s">
        <v>324</v>
      </c>
      <c r="B294" s="43" t="s">
        <v>331</v>
      </c>
      <c r="C294" s="44">
        <v>283</v>
      </c>
      <c r="D294" s="45">
        <f>IF(D292&gt;=D12,D292-D12,0)</f>
        <v>0</v>
      </c>
      <c r="E294" s="45">
        <f>IF(E292&gt;=E12,E292-E12,0)</f>
        <v>2552031</v>
      </c>
      <c r="F294" s="46" t="str">
        <f t="shared" si="4"/>
        <v>-</v>
      </c>
    </row>
    <row r="295" spans="1:6" s="41" customFormat="1" x14ac:dyDescent="0.2">
      <c r="A295" s="42">
        <v>92211</v>
      </c>
      <c r="B295" s="43" t="s">
        <v>332</v>
      </c>
      <c r="C295" s="44">
        <v>284</v>
      </c>
      <c r="D295" s="47"/>
      <c r="E295" s="47"/>
      <c r="F295" s="46" t="str">
        <f t="shared" si="4"/>
        <v>-</v>
      </c>
    </row>
    <row r="296" spans="1:6" s="41" customFormat="1" x14ac:dyDescent="0.2">
      <c r="A296" s="42">
        <v>92221</v>
      </c>
      <c r="B296" s="43" t="s">
        <v>333</v>
      </c>
      <c r="C296" s="44">
        <v>285</v>
      </c>
      <c r="D296" s="47">
        <v>10056346</v>
      </c>
      <c r="E296" s="47">
        <v>12330944</v>
      </c>
      <c r="F296" s="46">
        <f t="shared" si="4"/>
        <v>122.61853361051817</v>
      </c>
    </row>
    <row r="297" spans="1:6" s="41" customFormat="1" x14ac:dyDescent="0.2">
      <c r="A297" s="42">
        <v>96</v>
      </c>
      <c r="B297" s="43" t="s">
        <v>334</v>
      </c>
      <c r="C297" s="44">
        <v>286</v>
      </c>
      <c r="D297" s="47">
        <v>6022053</v>
      </c>
      <c r="E297" s="47"/>
      <c r="F297" s="46">
        <f t="shared" si="4"/>
        <v>0</v>
      </c>
    </row>
    <row r="298" spans="1:6" s="41" customFormat="1" x14ac:dyDescent="0.2">
      <c r="A298" s="42">
        <v>9661</v>
      </c>
      <c r="B298" s="43" t="s">
        <v>335</v>
      </c>
      <c r="C298" s="44">
        <v>287</v>
      </c>
      <c r="D298" s="47">
        <v>1506725</v>
      </c>
      <c r="E298" s="47">
        <v>1299925</v>
      </c>
      <c r="F298" s="46">
        <f t="shared" si="4"/>
        <v>86.274867676583327</v>
      </c>
    </row>
    <row r="299" spans="1:6" s="41" customFormat="1" x14ac:dyDescent="0.2">
      <c r="A299" s="51" t="s">
        <v>336</v>
      </c>
      <c r="B299" s="52" t="s">
        <v>337</v>
      </c>
      <c r="C299" s="53">
        <v>288</v>
      </c>
      <c r="D299" s="54">
        <v>1095471</v>
      </c>
      <c r="E299" s="54"/>
      <c r="F299" s="55">
        <f t="shared" si="4"/>
        <v>0</v>
      </c>
    </row>
    <row r="300" spans="1:6" s="41" customFormat="1" ht="15" customHeight="1" x14ac:dyDescent="0.2">
      <c r="A300" s="36" t="s">
        <v>338</v>
      </c>
      <c r="B300" s="37"/>
      <c r="C300" s="38"/>
      <c r="D300" s="39"/>
      <c r="E300" s="39"/>
      <c r="F300" s="40"/>
    </row>
    <row r="301" spans="1:6" s="41" customFormat="1" x14ac:dyDescent="0.2">
      <c r="A301" s="42">
        <v>7</v>
      </c>
      <c r="B301" s="43" t="s">
        <v>339</v>
      </c>
      <c r="C301" s="44">
        <v>289</v>
      </c>
      <c r="D301" s="45">
        <f>D302+D314+D347+D351</f>
        <v>18444</v>
      </c>
      <c r="E301" s="45">
        <f>E302+E314+E347+E351</f>
        <v>69808</v>
      </c>
      <c r="F301" s="46">
        <f t="shared" ref="F301:F364" si="5">IF(D301&lt;&gt;0,IF(E301/D301&gt;=100,"&gt;&gt;100",E301/D301*100),"-")</f>
        <v>378.48622858382129</v>
      </c>
    </row>
    <row r="302" spans="1:6" s="41" customFormat="1" x14ac:dyDescent="0.2">
      <c r="A302" s="42">
        <v>71</v>
      </c>
      <c r="B302" s="43" t="s">
        <v>340</v>
      </c>
      <c r="C302" s="44">
        <v>290</v>
      </c>
      <c r="D302" s="45">
        <f>D303+D307</f>
        <v>0</v>
      </c>
      <c r="E302" s="45">
        <f>E303+E307</f>
        <v>40000</v>
      </c>
      <c r="F302" s="46" t="str">
        <f t="shared" si="5"/>
        <v>-</v>
      </c>
    </row>
    <row r="303" spans="1:6" s="41" customFormat="1" x14ac:dyDescent="0.2">
      <c r="A303" s="42">
        <v>711</v>
      </c>
      <c r="B303" s="43" t="s">
        <v>341</v>
      </c>
      <c r="C303" s="44">
        <v>291</v>
      </c>
      <c r="D303" s="45">
        <f>SUM(D304:D306)</f>
        <v>0</v>
      </c>
      <c r="E303" s="45">
        <f>SUM(E304:E306)</f>
        <v>40000</v>
      </c>
      <c r="F303" s="46" t="str">
        <f t="shared" si="5"/>
        <v>-</v>
      </c>
    </row>
    <row r="304" spans="1:6" s="41" customFormat="1" x14ac:dyDescent="0.2">
      <c r="A304" s="42">
        <v>7111</v>
      </c>
      <c r="B304" s="43" t="s">
        <v>342</v>
      </c>
      <c r="C304" s="44">
        <v>292</v>
      </c>
      <c r="D304" s="47"/>
      <c r="E304" s="47">
        <v>40000</v>
      </c>
      <c r="F304" s="46" t="str">
        <f t="shared" si="5"/>
        <v>-</v>
      </c>
    </row>
    <row r="305" spans="1:6" s="41" customFormat="1" x14ac:dyDescent="0.2">
      <c r="A305" s="42">
        <v>7112</v>
      </c>
      <c r="B305" s="43" t="s">
        <v>343</v>
      </c>
      <c r="C305" s="44">
        <v>293</v>
      </c>
      <c r="D305" s="47"/>
      <c r="E305" s="47"/>
      <c r="F305" s="46" t="str">
        <f t="shared" si="5"/>
        <v>-</v>
      </c>
    </row>
    <row r="306" spans="1:6" s="41" customFormat="1" x14ac:dyDescent="0.2">
      <c r="A306" s="42">
        <v>7113</v>
      </c>
      <c r="B306" s="43" t="s">
        <v>344</v>
      </c>
      <c r="C306" s="44">
        <v>294</v>
      </c>
      <c r="D306" s="47"/>
      <c r="E306" s="47"/>
      <c r="F306" s="46" t="str">
        <f t="shared" si="5"/>
        <v>-</v>
      </c>
    </row>
    <row r="307" spans="1:6" s="41" customFormat="1" x14ac:dyDescent="0.2">
      <c r="A307" s="42">
        <v>712</v>
      </c>
      <c r="B307" s="43" t="s">
        <v>345</v>
      </c>
      <c r="C307" s="44">
        <v>295</v>
      </c>
      <c r="D307" s="45">
        <f>SUM(D308:D313)</f>
        <v>0</v>
      </c>
      <c r="E307" s="45">
        <f>SUM(E308:E313)</f>
        <v>0</v>
      </c>
      <c r="F307" s="46" t="str">
        <f t="shared" si="5"/>
        <v>-</v>
      </c>
    </row>
    <row r="308" spans="1:6" s="41" customFormat="1" x14ac:dyDescent="0.2">
      <c r="A308" s="42">
        <v>7121</v>
      </c>
      <c r="B308" s="43" t="s">
        <v>346</v>
      </c>
      <c r="C308" s="44">
        <v>296</v>
      </c>
      <c r="D308" s="47"/>
      <c r="E308" s="47"/>
      <c r="F308" s="46" t="str">
        <f t="shared" si="5"/>
        <v>-</v>
      </c>
    </row>
    <row r="309" spans="1:6" s="41" customFormat="1" x14ac:dyDescent="0.2">
      <c r="A309" s="42">
        <v>7122</v>
      </c>
      <c r="B309" s="43" t="s">
        <v>347</v>
      </c>
      <c r="C309" s="44">
        <v>297</v>
      </c>
      <c r="D309" s="47"/>
      <c r="E309" s="47"/>
      <c r="F309" s="46" t="str">
        <f t="shared" si="5"/>
        <v>-</v>
      </c>
    </row>
    <row r="310" spans="1:6" s="41" customFormat="1" x14ac:dyDescent="0.2">
      <c r="A310" s="42">
        <v>7123</v>
      </c>
      <c r="B310" s="43" t="s">
        <v>348</v>
      </c>
      <c r="C310" s="44">
        <v>298</v>
      </c>
      <c r="D310" s="47"/>
      <c r="E310" s="47"/>
      <c r="F310" s="46" t="str">
        <f t="shared" si="5"/>
        <v>-</v>
      </c>
    </row>
    <row r="311" spans="1:6" s="41" customFormat="1" x14ac:dyDescent="0.2">
      <c r="A311" s="42">
        <v>7124</v>
      </c>
      <c r="B311" s="43" t="s">
        <v>349</v>
      </c>
      <c r="C311" s="44">
        <v>299</v>
      </c>
      <c r="D311" s="47"/>
      <c r="E311" s="47"/>
      <c r="F311" s="46" t="str">
        <f t="shared" si="5"/>
        <v>-</v>
      </c>
    </row>
    <row r="312" spans="1:6" s="41" customFormat="1" x14ac:dyDescent="0.2">
      <c r="A312" s="42">
        <v>7125</v>
      </c>
      <c r="B312" s="43" t="s">
        <v>350</v>
      </c>
      <c r="C312" s="44">
        <v>300</v>
      </c>
      <c r="D312" s="47"/>
      <c r="E312" s="47"/>
      <c r="F312" s="46" t="str">
        <f t="shared" si="5"/>
        <v>-</v>
      </c>
    </row>
    <row r="313" spans="1:6" s="41" customFormat="1" x14ac:dyDescent="0.2">
      <c r="A313" s="42">
        <v>7126</v>
      </c>
      <c r="B313" s="43" t="s">
        <v>351</v>
      </c>
      <c r="C313" s="44">
        <v>301</v>
      </c>
      <c r="D313" s="47"/>
      <c r="E313" s="47"/>
      <c r="F313" s="46" t="str">
        <f t="shared" si="5"/>
        <v>-</v>
      </c>
    </row>
    <row r="314" spans="1:6" s="41" customFormat="1" x14ac:dyDescent="0.2">
      <c r="A314" s="42">
        <v>72</v>
      </c>
      <c r="B314" s="48" t="s">
        <v>352</v>
      </c>
      <c r="C314" s="44">
        <v>302</v>
      </c>
      <c r="D314" s="45">
        <f>D315+D320+D329+D334+D339+D342</f>
        <v>18444</v>
      </c>
      <c r="E314" s="45">
        <f>E315+E320+E329+E334+E339+E342</f>
        <v>29808</v>
      </c>
      <c r="F314" s="46">
        <f t="shared" si="5"/>
        <v>161.6135328562134</v>
      </c>
    </row>
    <row r="315" spans="1:6" s="41" customFormat="1" x14ac:dyDescent="0.2">
      <c r="A315" s="42">
        <v>721</v>
      </c>
      <c r="B315" s="43" t="s">
        <v>353</v>
      </c>
      <c r="C315" s="44">
        <v>303</v>
      </c>
      <c r="D315" s="45">
        <f>SUM(D316:D319)</f>
        <v>18444</v>
      </c>
      <c r="E315" s="45">
        <f>SUM(E316:E319)</f>
        <v>29808</v>
      </c>
      <c r="F315" s="46">
        <f t="shared" si="5"/>
        <v>161.6135328562134</v>
      </c>
    </row>
    <row r="316" spans="1:6" s="41" customFormat="1" x14ac:dyDescent="0.2">
      <c r="A316" s="42">
        <v>7211</v>
      </c>
      <c r="B316" s="43" t="s">
        <v>354</v>
      </c>
      <c r="C316" s="44">
        <v>304</v>
      </c>
      <c r="D316" s="47">
        <v>18444</v>
      </c>
      <c r="E316" s="47">
        <v>29808</v>
      </c>
      <c r="F316" s="46">
        <f t="shared" si="5"/>
        <v>161.6135328562134</v>
      </c>
    </row>
    <row r="317" spans="1:6" s="41" customFormat="1" x14ac:dyDescent="0.2">
      <c r="A317" s="42">
        <v>7212</v>
      </c>
      <c r="B317" s="43" t="s">
        <v>355</v>
      </c>
      <c r="C317" s="44">
        <v>305</v>
      </c>
      <c r="D317" s="47"/>
      <c r="E317" s="47"/>
      <c r="F317" s="46" t="str">
        <f t="shared" si="5"/>
        <v>-</v>
      </c>
    </row>
    <row r="318" spans="1:6" s="41" customFormat="1" x14ac:dyDescent="0.2">
      <c r="A318" s="42">
        <v>7213</v>
      </c>
      <c r="B318" s="43" t="s">
        <v>356</v>
      </c>
      <c r="C318" s="44">
        <v>306</v>
      </c>
      <c r="D318" s="47"/>
      <c r="E318" s="47"/>
      <c r="F318" s="46" t="str">
        <f t="shared" si="5"/>
        <v>-</v>
      </c>
    </row>
    <row r="319" spans="1:6" s="41" customFormat="1" x14ac:dyDescent="0.2">
      <c r="A319" s="42">
        <v>7214</v>
      </c>
      <c r="B319" s="43" t="s">
        <v>357</v>
      </c>
      <c r="C319" s="44">
        <v>307</v>
      </c>
      <c r="D319" s="47"/>
      <c r="E319" s="47"/>
      <c r="F319" s="46" t="str">
        <f t="shared" si="5"/>
        <v>-</v>
      </c>
    </row>
    <row r="320" spans="1:6" s="41" customFormat="1" x14ac:dyDescent="0.2">
      <c r="A320" s="42">
        <v>722</v>
      </c>
      <c r="B320" s="43" t="s">
        <v>358</v>
      </c>
      <c r="C320" s="44">
        <v>308</v>
      </c>
      <c r="D320" s="45">
        <f>SUM(D321:D328)</f>
        <v>0</v>
      </c>
      <c r="E320" s="45">
        <f>SUM(E321:E328)</f>
        <v>0</v>
      </c>
      <c r="F320" s="46" t="str">
        <f t="shared" si="5"/>
        <v>-</v>
      </c>
    </row>
    <row r="321" spans="1:6" s="41" customFormat="1" x14ac:dyDescent="0.2">
      <c r="A321" s="42">
        <v>7221</v>
      </c>
      <c r="B321" s="43" t="s">
        <v>359</v>
      </c>
      <c r="C321" s="44">
        <v>309</v>
      </c>
      <c r="D321" s="47"/>
      <c r="E321" s="47"/>
      <c r="F321" s="46" t="str">
        <f t="shared" si="5"/>
        <v>-</v>
      </c>
    </row>
    <row r="322" spans="1:6" s="41" customFormat="1" x14ac:dyDescent="0.2">
      <c r="A322" s="42">
        <v>7222</v>
      </c>
      <c r="B322" s="43" t="s">
        <v>360</v>
      </c>
      <c r="C322" s="44">
        <v>310</v>
      </c>
      <c r="D322" s="47"/>
      <c r="E322" s="47"/>
      <c r="F322" s="46" t="str">
        <f t="shared" si="5"/>
        <v>-</v>
      </c>
    </row>
    <row r="323" spans="1:6" s="41" customFormat="1" x14ac:dyDescent="0.2">
      <c r="A323" s="42">
        <v>7223</v>
      </c>
      <c r="B323" s="43" t="s">
        <v>361</v>
      </c>
      <c r="C323" s="44">
        <v>311</v>
      </c>
      <c r="D323" s="47"/>
      <c r="E323" s="47"/>
      <c r="F323" s="46" t="str">
        <f t="shared" si="5"/>
        <v>-</v>
      </c>
    </row>
    <row r="324" spans="1:6" s="41" customFormat="1" x14ac:dyDescent="0.2">
      <c r="A324" s="42">
        <v>7224</v>
      </c>
      <c r="B324" s="43" t="s">
        <v>362</v>
      </c>
      <c r="C324" s="44">
        <v>312</v>
      </c>
      <c r="D324" s="47"/>
      <c r="E324" s="47"/>
      <c r="F324" s="46" t="str">
        <f t="shared" si="5"/>
        <v>-</v>
      </c>
    </row>
    <row r="325" spans="1:6" s="41" customFormat="1" x14ac:dyDescent="0.2">
      <c r="A325" s="42">
        <v>7225</v>
      </c>
      <c r="B325" s="43" t="s">
        <v>363</v>
      </c>
      <c r="C325" s="44">
        <v>313</v>
      </c>
      <c r="D325" s="47"/>
      <c r="E325" s="47"/>
      <c r="F325" s="46" t="str">
        <f t="shared" si="5"/>
        <v>-</v>
      </c>
    </row>
    <row r="326" spans="1:6" s="41" customFormat="1" x14ac:dyDescent="0.2">
      <c r="A326" s="42">
        <v>7226</v>
      </c>
      <c r="B326" s="43" t="s">
        <v>364</v>
      </c>
      <c r="C326" s="44">
        <v>314</v>
      </c>
      <c r="D326" s="47"/>
      <c r="E326" s="47"/>
      <c r="F326" s="46" t="str">
        <f t="shared" si="5"/>
        <v>-</v>
      </c>
    </row>
    <row r="327" spans="1:6" s="41" customFormat="1" x14ac:dyDescent="0.2">
      <c r="A327" s="42">
        <v>7227</v>
      </c>
      <c r="B327" s="43" t="s">
        <v>365</v>
      </c>
      <c r="C327" s="44">
        <v>315</v>
      </c>
      <c r="D327" s="47"/>
      <c r="E327" s="47"/>
      <c r="F327" s="46" t="str">
        <f t="shared" si="5"/>
        <v>-</v>
      </c>
    </row>
    <row r="328" spans="1:6" s="41" customFormat="1" x14ac:dyDescent="0.2">
      <c r="A328" s="42" t="s">
        <v>366</v>
      </c>
      <c r="B328" s="43" t="s">
        <v>367</v>
      </c>
      <c r="C328" s="44">
        <v>316</v>
      </c>
      <c r="D328" s="47"/>
      <c r="E328" s="47"/>
      <c r="F328" s="46" t="str">
        <f t="shared" si="5"/>
        <v>-</v>
      </c>
    </row>
    <row r="329" spans="1:6" s="41" customFormat="1" x14ac:dyDescent="0.2">
      <c r="A329" s="42">
        <v>723</v>
      </c>
      <c r="B329" s="48" t="s">
        <v>368</v>
      </c>
      <c r="C329" s="44">
        <v>317</v>
      </c>
      <c r="D329" s="45">
        <f>SUM(D330:D333)</f>
        <v>0</v>
      </c>
      <c r="E329" s="45">
        <f>SUM(E330:E333)</f>
        <v>0</v>
      </c>
      <c r="F329" s="46" t="str">
        <f t="shared" si="5"/>
        <v>-</v>
      </c>
    </row>
    <row r="330" spans="1:6" s="41" customFormat="1" x14ac:dyDescent="0.2">
      <c r="A330" s="42">
        <v>7231</v>
      </c>
      <c r="B330" s="43" t="s">
        <v>369</v>
      </c>
      <c r="C330" s="44">
        <v>318</v>
      </c>
      <c r="D330" s="47"/>
      <c r="E330" s="47"/>
      <c r="F330" s="46" t="str">
        <f t="shared" si="5"/>
        <v>-</v>
      </c>
    </row>
    <row r="331" spans="1:6" s="41" customFormat="1" x14ac:dyDescent="0.2">
      <c r="A331" s="42">
        <v>7232</v>
      </c>
      <c r="B331" s="43" t="s">
        <v>370</v>
      </c>
      <c r="C331" s="44">
        <v>319</v>
      </c>
      <c r="D331" s="47"/>
      <c r="E331" s="47"/>
      <c r="F331" s="46" t="str">
        <f t="shared" si="5"/>
        <v>-</v>
      </c>
    </row>
    <row r="332" spans="1:6" s="41" customFormat="1" x14ac:dyDescent="0.2">
      <c r="A332" s="42">
        <v>7233</v>
      </c>
      <c r="B332" s="43" t="s">
        <v>371</v>
      </c>
      <c r="C332" s="44">
        <v>320</v>
      </c>
      <c r="D332" s="47"/>
      <c r="E332" s="47"/>
      <c r="F332" s="46" t="str">
        <f t="shared" si="5"/>
        <v>-</v>
      </c>
    </row>
    <row r="333" spans="1:6" s="41" customFormat="1" x14ac:dyDescent="0.2">
      <c r="A333" s="42">
        <v>7234</v>
      </c>
      <c r="B333" s="48" t="s">
        <v>372</v>
      </c>
      <c r="C333" s="44">
        <v>321</v>
      </c>
      <c r="D333" s="47"/>
      <c r="E333" s="47"/>
      <c r="F333" s="46" t="str">
        <f t="shared" si="5"/>
        <v>-</v>
      </c>
    </row>
    <row r="334" spans="1:6" s="41" customFormat="1" x14ac:dyDescent="0.2">
      <c r="A334" s="42">
        <v>724</v>
      </c>
      <c r="B334" s="48" t="s">
        <v>373</v>
      </c>
      <c r="C334" s="44">
        <v>322</v>
      </c>
      <c r="D334" s="45">
        <f>SUM(D335:D338)</f>
        <v>0</v>
      </c>
      <c r="E334" s="45">
        <f>SUM(E335:E338)</f>
        <v>0</v>
      </c>
      <c r="F334" s="46" t="str">
        <f t="shared" si="5"/>
        <v>-</v>
      </c>
    </row>
    <row r="335" spans="1:6" s="41" customFormat="1" x14ac:dyDescent="0.2">
      <c r="A335" s="42">
        <v>7241</v>
      </c>
      <c r="B335" s="43" t="s">
        <v>374</v>
      </c>
      <c r="C335" s="44">
        <v>323</v>
      </c>
      <c r="D335" s="47"/>
      <c r="E335" s="47"/>
      <c r="F335" s="46" t="str">
        <f t="shared" si="5"/>
        <v>-</v>
      </c>
    </row>
    <row r="336" spans="1:6" s="41" customFormat="1" x14ac:dyDescent="0.2">
      <c r="A336" s="42">
        <v>7242</v>
      </c>
      <c r="B336" s="43" t="s">
        <v>375</v>
      </c>
      <c r="C336" s="44">
        <v>324</v>
      </c>
      <c r="D336" s="47"/>
      <c r="E336" s="47"/>
      <c r="F336" s="46" t="str">
        <f t="shared" si="5"/>
        <v>-</v>
      </c>
    </row>
    <row r="337" spans="1:6" s="41" customFormat="1" x14ac:dyDescent="0.2">
      <c r="A337" s="42">
        <v>7243</v>
      </c>
      <c r="B337" s="43" t="s">
        <v>376</v>
      </c>
      <c r="C337" s="44">
        <v>325</v>
      </c>
      <c r="D337" s="47"/>
      <c r="E337" s="47"/>
      <c r="F337" s="46" t="str">
        <f t="shared" si="5"/>
        <v>-</v>
      </c>
    </row>
    <row r="338" spans="1:6" s="41" customFormat="1" x14ac:dyDescent="0.2">
      <c r="A338" s="42">
        <v>7244</v>
      </c>
      <c r="B338" s="43" t="s">
        <v>377</v>
      </c>
      <c r="C338" s="44">
        <v>326</v>
      </c>
      <c r="D338" s="47"/>
      <c r="E338" s="47"/>
      <c r="F338" s="46" t="str">
        <f t="shared" si="5"/>
        <v>-</v>
      </c>
    </row>
    <row r="339" spans="1:6" s="41" customFormat="1" x14ac:dyDescent="0.2">
      <c r="A339" s="42">
        <v>725</v>
      </c>
      <c r="B339" s="43" t="s">
        <v>378</v>
      </c>
      <c r="C339" s="44">
        <v>327</v>
      </c>
      <c r="D339" s="45">
        <f>SUM(D340:D341)</f>
        <v>0</v>
      </c>
      <c r="E339" s="45">
        <f>SUM(E340:E341)</f>
        <v>0</v>
      </c>
      <c r="F339" s="46" t="str">
        <f t="shared" si="5"/>
        <v>-</v>
      </c>
    </row>
    <row r="340" spans="1:6" s="41" customFormat="1" x14ac:dyDescent="0.2">
      <c r="A340" s="42">
        <v>7251</v>
      </c>
      <c r="B340" s="43" t="s">
        <v>379</v>
      </c>
      <c r="C340" s="44">
        <v>328</v>
      </c>
      <c r="D340" s="47"/>
      <c r="E340" s="47"/>
      <c r="F340" s="46" t="str">
        <f t="shared" si="5"/>
        <v>-</v>
      </c>
    </row>
    <row r="341" spans="1:6" s="41" customFormat="1" x14ac:dyDescent="0.2">
      <c r="A341" s="42">
        <v>7252</v>
      </c>
      <c r="B341" s="43" t="s">
        <v>380</v>
      </c>
      <c r="C341" s="44">
        <v>329</v>
      </c>
      <c r="D341" s="47"/>
      <c r="E341" s="47"/>
      <c r="F341" s="46" t="str">
        <f t="shared" si="5"/>
        <v>-</v>
      </c>
    </row>
    <row r="342" spans="1:6" s="41" customFormat="1" x14ac:dyDescent="0.2">
      <c r="A342" s="42">
        <v>726</v>
      </c>
      <c r="B342" s="43" t="s">
        <v>381</v>
      </c>
      <c r="C342" s="44">
        <v>330</v>
      </c>
      <c r="D342" s="45">
        <f>SUM(D343:D346)</f>
        <v>0</v>
      </c>
      <c r="E342" s="45">
        <f>SUM(E343:E346)</f>
        <v>0</v>
      </c>
      <c r="F342" s="46" t="str">
        <f t="shared" si="5"/>
        <v>-</v>
      </c>
    </row>
    <row r="343" spans="1:6" s="41" customFormat="1" x14ac:dyDescent="0.2">
      <c r="A343" s="42">
        <v>7261</v>
      </c>
      <c r="B343" s="43" t="s">
        <v>382</v>
      </c>
      <c r="C343" s="44">
        <v>331</v>
      </c>
      <c r="D343" s="47"/>
      <c r="E343" s="47"/>
      <c r="F343" s="46" t="str">
        <f t="shared" si="5"/>
        <v>-</v>
      </c>
    </row>
    <row r="344" spans="1:6" s="41" customFormat="1" x14ac:dyDescent="0.2">
      <c r="A344" s="42">
        <v>7262</v>
      </c>
      <c r="B344" s="43" t="s">
        <v>383</v>
      </c>
      <c r="C344" s="44">
        <v>332</v>
      </c>
      <c r="D344" s="47"/>
      <c r="E344" s="47"/>
      <c r="F344" s="46" t="str">
        <f t="shared" si="5"/>
        <v>-</v>
      </c>
    </row>
    <row r="345" spans="1:6" s="41" customFormat="1" x14ac:dyDescent="0.2">
      <c r="A345" s="42">
        <v>7263</v>
      </c>
      <c r="B345" s="43" t="s">
        <v>384</v>
      </c>
      <c r="C345" s="44">
        <v>333</v>
      </c>
      <c r="D345" s="47"/>
      <c r="E345" s="47"/>
      <c r="F345" s="46" t="str">
        <f t="shared" si="5"/>
        <v>-</v>
      </c>
    </row>
    <row r="346" spans="1:6" s="41" customFormat="1" x14ac:dyDescent="0.2">
      <c r="A346" s="42">
        <v>7264</v>
      </c>
      <c r="B346" s="43" t="s">
        <v>385</v>
      </c>
      <c r="C346" s="44">
        <v>334</v>
      </c>
      <c r="D346" s="47"/>
      <c r="E346" s="47"/>
      <c r="F346" s="46" t="str">
        <f t="shared" si="5"/>
        <v>-</v>
      </c>
    </row>
    <row r="347" spans="1:6" s="41" customFormat="1" x14ac:dyDescent="0.2">
      <c r="A347" s="42">
        <v>73</v>
      </c>
      <c r="B347" s="43" t="s">
        <v>386</v>
      </c>
      <c r="C347" s="44">
        <v>335</v>
      </c>
      <c r="D347" s="45">
        <f>D348</f>
        <v>0</v>
      </c>
      <c r="E347" s="45">
        <f>E348</f>
        <v>0</v>
      </c>
      <c r="F347" s="46" t="str">
        <f t="shared" si="5"/>
        <v>-</v>
      </c>
    </row>
    <row r="348" spans="1:6" s="41" customFormat="1" x14ac:dyDescent="0.2">
      <c r="A348" s="42">
        <v>731</v>
      </c>
      <c r="B348" s="43" t="s">
        <v>387</v>
      </c>
      <c r="C348" s="44">
        <v>336</v>
      </c>
      <c r="D348" s="45">
        <f>SUM(D349:D350)</f>
        <v>0</v>
      </c>
      <c r="E348" s="45">
        <f>SUM(E349:E350)</f>
        <v>0</v>
      </c>
      <c r="F348" s="46" t="str">
        <f t="shared" si="5"/>
        <v>-</v>
      </c>
    </row>
    <row r="349" spans="1:6" s="41" customFormat="1" x14ac:dyDescent="0.2">
      <c r="A349" s="42">
        <v>7311</v>
      </c>
      <c r="B349" s="43" t="s">
        <v>388</v>
      </c>
      <c r="C349" s="44">
        <v>337</v>
      </c>
      <c r="D349" s="47"/>
      <c r="E349" s="47"/>
      <c r="F349" s="46" t="str">
        <f t="shared" si="5"/>
        <v>-</v>
      </c>
    </row>
    <row r="350" spans="1:6" s="41" customFormat="1" x14ac:dyDescent="0.2">
      <c r="A350" s="42">
        <v>7312</v>
      </c>
      <c r="B350" s="43" t="s">
        <v>389</v>
      </c>
      <c r="C350" s="44">
        <v>338</v>
      </c>
      <c r="D350" s="47"/>
      <c r="E350" s="47"/>
      <c r="F350" s="46" t="str">
        <f t="shared" si="5"/>
        <v>-</v>
      </c>
    </row>
    <row r="351" spans="1:6" s="41" customFormat="1" x14ac:dyDescent="0.2">
      <c r="A351" s="42">
        <v>74</v>
      </c>
      <c r="B351" s="43" t="s">
        <v>390</v>
      </c>
      <c r="C351" s="44">
        <v>339</v>
      </c>
      <c r="D351" s="45">
        <f>D352</f>
        <v>0</v>
      </c>
      <c r="E351" s="45">
        <f>E352</f>
        <v>0</v>
      </c>
      <c r="F351" s="46" t="str">
        <f t="shared" si="5"/>
        <v>-</v>
      </c>
    </row>
    <row r="352" spans="1:6" s="41" customFormat="1" x14ac:dyDescent="0.2">
      <c r="A352" s="42">
        <v>741</v>
      </c>
      <c r="B352" s="43" t="s">
        <v>391</v>
      </c>
      <c r="C352" s="44">
        <v>340</v>
      </c>
      <c r="D352" s="47"/>
      <c r="E352" s="47"/>
      <c r="F352" s="46" t="str">
        <f t="shared" si="5"/>
        <v>-</v>
      </c>
    </row>
    <row r="353" spans="1:6" s="41" customFormat="1" x14ac:dyDescent="0.2">
      <c r="A353" s="42">
        <v>4</v>
      </c>
      <c r="B353" s="43" t="s">
        <v>392</v>
      </c>
      <c r="C353" s="44">
        <v>341</v>
      </c>
      <c r="D353" s="45">
        <f>D354+D366+D399+D403+D405</f>
        <v>1068806</v>
      </c>
      <c r="E353" s="45">
        <f>E354+E366+E399+E403+E405</f>
        <v>1960543</v>
      </c>
      <c r="F353" s="46">
        <f t="shared" si="5"/>
        <v>183.43300842248266</v>
      </c>
    </row>
    <row r="354" spans="1:6" s="41" customFormat="1" x14ac:dyDescent="0.2">
      <c r="A354" s="42">
        <v>41</v>
      </c>
      <c r="B354" s="43" t="s">
        <v>393</v>
      </c>
      <c r="C354" s="44">
        <v>342</v>
      </c>
      <c r="D354" s="45">
        <f>D355+D359</f>
        <v>0</v>
      </c>
      <c r="E354" s="45">
        <f>E355+E359</f>
        <v>0</v>
      </c>
      <c r="F354" s="46" t="str">
        <f t="shared" si="5"/>
        <v>-</v>
      </c>
    </row>
    <row r="355" spans="1:6" s="41" customFormat="1" x14ac:dyDescent="0.2">
      <c r="A355" s="42">
        <v>411</v>
      </c>
      <c r="B355" s="43" t="s">
        <v>394</v>
      </c>
      <c r="C355" s="44">
        <v>343</v>
      </c>
      <c r="D355" s="45">
        <f>SUM(D356:D358)</f>
        <v>0</v>
      </c>
      <c r="E355" s="45">
        <f>SUM(E356:E358)</f>
        <v>0</v>
      </c>
      <c r="F355" s="46" t="str">
        <f t="shared" si="5"/>
        <v>-</v>
      </c>
    </row>
    <row r="356" spans="1:6" s="41" customFormat="1" x14ac:dyDescent="0.2">
      <c r="A356" s="42">
        <v>4111</v>
      </c>
      <c r="B356" s="43" t="s">
        <v>342</v>
      </c>
      <c r="C356" s="44">
        <v>344</v>
      </c>
      <c r="D356" s="47"/>
      <c r="E356" s="47"/>
      <c r="F356" s="46" t="str">
        <f t="shared" si="5"/>
        <v>-</v>
      </c>
    </row>
    <row r="357" spans="1:6" s="41" customFormat="1" x14ac:dyDescent="0.2">
      <c r="A357" s="42">
        <v>4112</v>
      </c>
      <c r="B357" s="43" t="s">
        <v>343</v>
      </c>
      <c r="C357" s="44">
        <v>345</v>
      </c>
      <c r="D357" s="47"/>
      <c r="E357" s="47"/>
      <c r="F357" s="46" t="str">
        <f t="shared" si="5"/>
        <v>-</v>
      </c>
    </row>
    <row r="358" spans="1:6" s="41" customFormat="1" x14ac:dyDescent="0.2">
      <c r="A358" s="42">
        <v>4113</v>
      </c>
      <c r="B358" s="43" t="s">
        <v>395</v>
      </c>
      <c r="C358" s="44">
        <v>346</v>
      </c>
      <c r="D358" s="47"/>
      <c r="E358" s="47"/>
      <c r="F358" s="46" t="str">
        <f t="shared" si="5"/>
        <v>-</v>
      </c>
    </row>
    <row r="359" spans="1:6" s="41" customFormat="1" x14ac:dyDescent="0.2">
      <c r="A359" s="42">
        <v>412</v>
      </c>
      <c r="B359" s="43" t="s">
        <v>396</v>
      </c>
      <c r="C359" s="44">
        <v>347</v>
      </c>
      <c r="D359" s="45">
        <f>SUM(D360:D365)</f>
        <v>0</v>
      </c>
      <c r="E359" s="45">
        <f>SUM(E360:E365)</f>
        <v>0</v>
      </c>
      <c r="F359" s="46" t="str">
        <f t="shared" si="5"/>
        <v>-</v>
      </c>
    </row>
    <row r="360" spans="1:6" s="41" customFormat="1" x14ac:dyDescent="0.2">
      <c r="A360" s="42">
        <v>4121</v>
      </c>
      <c r="B360" s="43" t="s">
        <v>346</v>
      </c>
      <c r="C360" s="44">
        <v>348</v>
      </c>
      <c r="D360" s="47"/>
      <c r="E360" s="47"/>
      <c r="F360" s="46" t="str">
        <f t="shared" si="5"/>
        <v>-</v>
      </c>
    </row>
    <row r="361" spans="1:6" s="41" customFormat="1" x14ac:dyDescent="0.2">
      <c r="A361" s="42">
        <v>4122</v>
      </c>
      <c r="B361" s="43" t="s">
        <v>347</v>
      </c>
      <c r="C361" s="44">
        <v>349</v>
      </c>
      <c r="D361" s="47"/>
      <c r="E361" s="47"/>
      <c r="F361" s="46" t="str">
        <f t="shared" si="5"/>
        <v>-</v>
      </c>
    </row>
    <row r="362" spans="1:6" s="41" customFormat="1" x14ac:dyDescent="0.2">
      <c r="A362" s="42">
        <v>4123</v>
      </c>
      <c r="B362" s="43" t="s">
        <v>348</v>
      </c>
      <c r="C362" s="44">
        <v>350</v>
      </c>
      <c r="D362" s="47"/>
      <c r="E362" s="47"/>
      <c r="F362" s="46" t="str">
        <f t="shared" si="5"/>
        <v>-</v>
      </c>
    </row>
    <row r="363" spans="1:6" s="41" customFormat="1" x14ac:dyDescent="0.2">
      <c r="A363" s="42">
        <v>4124</v>
      </c>
      <c r="B363" s="43" t="s">
        <v>349</v>
      </c>
      <c r="C363" s="44">
        <v>351</v>
      </c>
      <c r="D363" s="47"/>
      <c r="E363" s="47"/>
      <c r="F363" s="46" t="str">
        <f t="shared" si="5"/>
        <v>-</v>
      </c>
    </row>
    <row r="364" spans="1:6" s="41" customFormat="1" x14ac:dyDescent="0.2">
      <c r="A364" s="42">
        <v>4125</v>
      </c>
      <c r="B364" s="43" t="s">
        <v>350</v>
      </c>
      <c r="C364" s="44">
        <v>352</v>
      </c>
      <c r="D364" s="47"/>
      <c r="E364" s="47"/>
      <c r="F364" s="46" t="str">
        <f t="shared" si="5"/>
        <v>-</v>
      </c>
    </row>
    <row r="365" spans="1:6" s="41" customFormat="1" x14ac:dyDescent="0.2">
      <c r="A365" s="42">
        <v>4126</v>
      </c>
      <c r="B365" s="43" t="s">
        <v>351</v>
      </c>
      <c r="C365" s="44">
        <v>353</v>
      </c>
      <c r="D365" s="47"/>
      <c r="E365" s="47"/>
      <c r="F365" s="46" t="str">
        <f t="shared" ref="F365:F421" si="6">IF(D365&lt;&gt;0,IF(E365/D365&gt;=100,"&gt;&gt;100",E365/D365*100),"-")</f>
        <v>-</v>
      </c>
    </row>
    <row r="366" spans="1:6" s="41" customFormat="1" x14ac:dyDescent="0.2">
      <c r="A366" s="42">
        <v>42</v>
      </c>
      <c r="B366" s="48" t="s">
        <v>397</v>
      </c>
      <c r="C366" s="44">
        <v>354</v>
      </c>
      <c r="D366" s="45">
        <f>D367+D372+D381+D386+D391+D394</f>
        <v>1068806</v>
      </c>
      <c r="E366" s="45">
        <f>E367+E372+E381+E386+E391+E394</f>
        <v>1585965</v>
      </c>
      <c r="F366" s="46">
        <f t="shared" si="6"/>
        <v>148.38661085360673</v>
      </c>
    </row>
    <row r="367" spans="1:6" s="41" customFormat="1" x14ac:dyDescent="0.2">
      <c r="A367" s="42">
        <v>421</v>
      </c>
      <c r="B367" s="43" t="s">
        <v>398</v>
      </c>
      <c r="C367" s="44">
        <v>355</v>
      </c>
      <c r="D367" s="45">
        <f>SUM(D368:D371)</f>
        <v>402825</v>
      </c>
      <c r="E367" s="45">
        <f>SUM(E368:E371)</f>
        <v>0</v>
      </c>
      <c r="F367" s="46">
        <f t="shared" si="6"/>
        <v>0</v>
      </c>
    </row>
    <row r="368" spans="1:6" s="41" customFormat="1" x14ac:dyDescent="0.2">
      <c r="A368" s="42">
        <v>4211</v>
      </c>
      <c r="B368" s="43" t="s">
        <v>354</v>
      </c>
      <c r="C368" s="44">
        <v>356</v>
      </c>
      <c r="D368" s="47"/>
      <c r="E368" s="47"/>
      <c r="F368" s="46" t="str">
        <f t="shared" si="6"/>
        <v>-</v>
      </c>
    </row>
    <row r="369" spans="1:6" s="41" customFormat="1" x14ac:dyDescent="0.2">
      <c r="A369" s="42">
        <v>4212</v>
      </c>
      <c r="B369" s="43" t="s">
        <v>355</v>
      </c>
      <c r="C369" s="44">
        <v>357</v>
      </c>
      <c r="D369" s="47">
        <v>402825</v>
      </c>
      <c r="E369" s="47"/>
      <c r="F369" s="46">
        <f t="shared" si="6"/>
        <v>0</v>
      </c>
    </row>
    <row r="370" spans="1:6" s="41" customFormat="1" x14ac:dyDescent="0.2">
      <c r="A370" s="42">
        <v>4213</v>
      </c>
      <c r="B370" s="43" t="s">
        <v>356</v>
      </c>
      <c r="C370" s="44">
        <v>358</v>
      </c>
      <c r="D370" s="47"/>
      <c r="E370" s="47"/>
      <c r="F370" s="46" t="str">
        <f t="shared" si="6"/>
        <v>-</v>
      </c>
    </row>
    <row r="371" spans="1:6" s="41" customFormat="1" x14ac:dyDescent="0.2">
      <c r="A371" s="42">
        <v>4214</v>
      </c>
      <c r="B371" s="43" t="s">
        <v>357</v>
      </c>
      <c r="C371" s="44">
        <v>359</v>
      </c>
      <c r="D371" s="47"/>
      <c r="E371" s="47"/>
      <c r="F371" s="46" t="str">
        <f t="shared" si="6"/>
        <v>-</v>
      </c>
    </row>
    <row r="372" spans="1:6" s="41" customFormat="1" x14ac:dyDescent="0.2">
      <c r="A372" s="42">
        <v>422</v>
      </c>
      <c r="B372" s="43" t="s">
        <v>399</v>
      </c>
      <c r="C372" s="44">
        <v>360</v>
      </c>
      <c r="D372" s="45">
        <f>SUM(D373:D380)</f>
        <v>608675</v>
      </c>
      <c r="E372" s="45">
        <f>SUM(E373:E380)</f>
        <v>980156</v>
      </c>
      <c r="F372" s="46">
        <f t="shared" si="6"/>
        <v>161.03109212633998</v>
      </c>
    </row>
    <row r="373" spans="1:6" s="41" customFormat="1" x14ac:dyDescent="0.2">
      <c r="A373" s="42">
        <v>4221</v>
      </c>
      <c r="B373" s="43" t="s">
        <v>359</v>
      </c>
      <c r="C373" s="44">
        <v>361</v>
      </c>
      <c r="D373" s="47">
        <v>18790</v>
      </c>
      <c r="E373" s="47">
        <v>178596</v>
      </c>
      <c r="F373" s="46">
        <f t="shared" si="6"/>
        <v>950.48430015965937</v>
      </c>
    </row>
    <row r="374" spans="1:6" s="41" customFormat="1" x14ac:dyDescent="0.2">
      <c r="A374" s="42">
        <v>4222</v>
      </c>
      <c r="B374" s="43" t="s">
        <v>400</v>
      </c>
      <c r="C374" s="44">
        <v>362</v>
      </c>
      <c r="D374" s="47">
        <v>20485</v>
      </c>
      <c r="E374" s="47">
        <v>13392</v>
      </c>
      <c r="F374" s="46">
        <f t="shared" si="6"/>
        <v>65.374664388577003</v>
      </c>
    </row>
    <row r="375" spans="1:6" s="41" customFormat="1" x14ac:dyDescent="0.2">
      <c r="A375" s="42">
        <v>4223</v>
      </c>
      <c r="B375" s="43" t="s">
        <v>361</v>
      </c>
      <c r="C375" s="44">
        <v>363</v>
      </c>
      <c r="D375" s="47"/>
      <c r="E375" s="47">
        <v>5213</v>
      </c>
      <c r="F375" s="46" t="str">
        <f t="shared" si="6"/>
        <v>-</v>
      </c>
    </row>
    <row r="376" spans="1:6" s="41" customFormat="1" x14ac:dyDescent="0.2">
      <c r="A376" s="42">
        <v>4224</v>
      </c>
      <c r="B376" s="43" t="s">
        <v>362</v>
      </c>
      <c r="C376" s="44">
        <v>364</v>
      </c>
      <c r="D376" s="47">
        <v>421929</v>
      </c>
      <c r="E376" s="47">
        <v>780604</v>
      </c>
      <c r="F376" s="46">
        <f t="shared" si="6"/>
        <v>185.00837818685133</v>
      </c>
    </row>
    <row r="377" spans="1:6" s="41" customFormat="1" x14ac:dyDescent="0.2">
      <c r="A377" s="42">
        <v>4225</v>
      </c>
      <c r="B377" s="43" t="s">
        <v>363</v>
      </c>
      <c r="C377" s="44">
        <v>365</v>
      </c>
      <c r="D377" s="47"/>
      <c r="E377" s="47"/>
      <c r="F377" s="46" t="str">
        <f t="shared" si="6"/>
        <v>-</v>
      </c>
    </row>
    <row r="378" spans="1:6" s="41" customFormat="1" x14ac:dyDescent="0.2">
      <c r="A378" s="42">
        <v>4226</v>
      </c>
      <c r="B378" s="43" t="s">
        <v>364</v>
      </c>
      <c r="C378" s="44">
        <v>366</v>
      </c>
      <c r="D378" s="47"/>
      <c r="E378" s="47"/>
      <c r="F378" s="46" t="str">
        <f t="shared" si="6"/>
        <v>-</v>
      </c>
    </row>
    <row r="379" spans="1:6" s="41" customFormat="1" x14ac:dyDescent="0.2">
      <c r="A379" s="42">
        <v>4227</v>
      </c>
      <c r="B379" s="48" t="s">
        <v>365</v>
      </c>
      <c r="C379" s="44">
        <v>367</v>
      </c>
      <c r="D379" s="47">
        <v>147471</v>
      </c>
      <c r="E379" s="47">
        <v>2351</v>
      </c>
      <c r="F379" s="46">
        <f t="shared" si="6"/>
        <v>1.5942117433258063</v>
      </c>
    </row>
    <row r="380" spans="1:6" s="41" customFormat="1" x14ac:dyDescent="0.2">
      <c r="A380" s="42" t="s">
        <v>401</v>
      </c>
      <c r="B380" s="48" t="s">
        <v>367</v>
      </c>
      <c r="C380" s="44">
        <v>368</v>
      </c>
      <c r="D380" s="47"/>
      <c r="E380" s="47"/>
      <c r="F380" s="46" t="str">
        <f t="shared" si="6"/>
        <v>-</v>
      </c>
    </row>
    <row r="381" spans="1:6" s="41" customFormat="1" x14ac:dyDescent="0.2">
      <c r="A381" s="42">
        <v>423</v>
      </c>
      <c r="B381" s="43" t="s">
        <v>402</v>
      </c>
      <c r="C381" s="44">
        <v>369</v>
      </c>
      <c r="D381" s="45">
        <f>SUM(D382:D385)</f>
        <v>0</v>
      </c>
      <c r="E381" s="45">
        <f>SUM(E382:E385)</f>
        <v>0</v>
      </c>
      <c r="F381" s="46" t="str">
        <f t="shared" si="6"/>
        <v>-</v>
      </c>
    </row>
    <row r="382" spans="1:6" s="41" customFormat="1" x14ac:dyDescent="0.2">
      <c r="A382" s="42">
        <v>4231</v>
      </c>
      <c r="B382" s="43" t="s">
        <v>369</v>
      </c>
      <c r="C382" s="44">
        <v>370</v>
      </c>
      <c r="D382" s="47"/>
      <c r="E382" s="47"/>
      <c r="F382" s="46" t="str">
        <f t="shared" si="6"/>
        <v>-</v>
      </c>
    </row>
    <row r="383" spans="1:6" s="41" customFormat="1" x14ac:dyDescent="0.2">
      <c r="A383" s="42">
        <v>4232</v>
      </c>
      <c r="B383" s="43" t="s">
        <v>370</v>
      </c>
      <c r="C383" s="44">
        <v>371</v>
      </c>
      <c r="D383" s="47"/>
      <c r="E383" s="47"/>
      <c r="F383" s="46" t="str">
        <f t="shared" si="6"/>
        <v>-</v>
      </c>
    </row>
    <row r="384" spans="1:6" s="41" customFormat="1" x14ac:dyDescent="0.2">
      <c r="A384" s="42">
        <v>4233</v>
      </c>
      <c r="B384" s="43" t="s">
        <v>371</v>
      </c>
      <c r="C384" s="44">
        <v>372</v>
      </c>
      <c r="D384" s="47"/>
      <c r="E384" s="47"/>
      <c r="F384" s="46" t="str">
        <f t="shared" si="6"/>
        <v>-</v>
      </c>
    </row>
    <row r="385" spans="1:6" s="41" customFormat="1" x14ac:dyDescent="0.2">
      <c r="A385" s="42">
        <v>4234</v>
      </c>
      <c r="B385" s="48" t="s">
        <v>372</v>
      </c>
      <c r="C385" s="44">
        <v>373</v>
      </c>
      <c r="D385" s="47"/>
      <c r="E385" s="47"/>
      <c r="F385" s="46" t="str">
        <f t="shared" si="6"/>
        <v>-</v>
      </c>
    </row>
    <row r="386" spans="1:6" s="41" customFormat="1" x14ac:dyDescent="0.2">
      <c r="A386" s="42">
        <v>424</v>
      </c>
      <c r="B386" s="43" t="s">
        <v>403</v>
      </c>
      <c r="C386" s="44">
        <v>374</v>
      </c>
      <c r="D386" s="45">
        <f>SUM(D387:D390)</f>
        <v>0</v>
      </c>
      <c r="E386" s="45">
        <f>SUM(E387:E390)</f>
        <v>0</v>
      </c>
      <c r="F386" s="46" t="str">
        <f t="shared" si="6"/>
        <v>-</v>
      </c>
    </row>
    <row r="387" spans="1:6" s="41" customFormat="1" x14ac:dyDescent="0.2">
      <c r="A387" s="42">
        <v>4241</v>
      </c>
      <c r="B387" s="43" t="s">
        <v>404</v>
      </c>
      <c r="C387" s="44">
        <v>375</v>
      </c>
      <c r="D387" s="47"/>
      <c r="E387" s="47"/>
      <c r="F387" s="46" t="str">
        <f t="shared" si="6"/>
        <v>-</v>
      </c>
    </row>
    <row r="388" spans="1:6" s="41" customFormat="1" x14ac:dyDescent="0.2">
      <c r="A388" s="42">
        <v>4242</v>
      </c>
      <c r="B388" s="43" t="s">
        <v>375</v>
      </c>
      <c r="C388" s="44">
        <v>376</v>
      </c>
      <c r="D388" s="47"/>
      <c r="E388" s="47"/>
      <c r="F388" s="46" t="str">
        <f t="shared" si="6"/>
        <v>-</v>
      </c>
    </row>
    <row r="389" spans="1:6" s="41" customFormat="1" x14ac:dyDescent="0.2">
      <c r="A389" s="42">
        <v>4243</v>
      </c>
      <c r="B389" s="43" t="s">
        <v>376</v>
      </c>
      <c r="C389" s="44">
        <v>377</v>
      </c>
      <c r="D389" s="47"/>
      <c r="E389" s="47"/>
      <c r="F389" s="46" t="str">
        <f t="shared" si="6"/>
        <v>-</v>
      </c>
    </row>
    <row r="390" spans="1:6" s="41" customFormat="1" x14ac:dyDescent="0.2">
      <c r="A390" s="42">
        <v>4244</v>
      </c>
      <c r="B390" s="43" t="s">
        <v>377</v>
      </c>
      <c r="C390" s="44">
        <v>378</v>
      </c>
      <c r="D390" s="47"/>
      <c r="E390" s="47"/>
      <c r="F390" s="46" t="str">
        <f t="shared" si="6"/>
        <v>-</v>
      </c>
    </row>
    <row r="391" spans="1:6" s="41" customFormat="1" x14ac:dyDescent="0.2">
      <c r="A391" s="42">
        <v>425</v>
      </c>
      <c r="B391" s="43" t="s">
        <v>405</v>
      </c>
      <c r="C391" s="44">
        <v>379</v>
      </c>
      <c r="D391" s="45">
        <f>SUM(D392:D393)</f>
        <v>0</v>
      </c>
      <c r="E391" s="45">
        <f>SUM(E392:E393)</f>
        <v>0</v>
      </c>
      <c r="F391" s="46" t="str">
        <f t="shared" si="6"/>
        <v>-</v>
      </c>
    </row>
    <row r="392" spans="1:6" s="41" customFormat="1" x14ac:dyDescent="0.2">
      <c r="A392" s="42">
        <v>4251</v>
      </c>
      <c r="B392" s="43" t="s">
        <v>406</v>
      </c>
      <c r="C392" s="44">
        <v>380</v>
      </c>
      <c r="D392" s="47"/>
      <c r="E392" s="47"/>
      <c r="F392" s="46" t="str">
        <f t="shared" si="6"/>
        <v>-</v>
      </c>
    </row>
    <row r="393" spans="1:6" s="41" customFormat="1" x14ac:dyDescent="0.2">
      <c r="A393" s="42">
        <v>4252</v>
      </c>
      <c r="B393" s="43" t="s">
        <v>380</v>
      </c>
      <c r="C393" s="44">
        <v>381</v>
      </c>
      <c r="D393" s="47"/>
      <c r="E393" s="47"/>
      <c r="F393" s="46" t="str">
        <f t="shared" si="6"/>
        <v>-</v>
      </c>
    </row>
    <row r="394" spans="1:6" s="41" customFormat="1" x14ac:dyDescent="0.2">
      <c r="A394" s="42">
        <v>426</v>
      </c>
      <c r="B394" s="43" t="s">
        <v>407</v>
      </c>
      <c r="C394" s="44">
        <v>382</v>
      </c>
      <c r="D394" s="45">
        <f>SUM(D395:D398)</f>
        <v>57306</v>
      </c>
      <c r="E394" s="45">
        <f>SUM(E395:E398)</f>
        <v>605809</v>
      </c>
      <c r="F394" s="46">
        <f t="shared" si="6"/>
        <v>1057.1475936202144</v>
      </c>
    </row>
    <row r="395" spans="1:6" s="41" customFormat="1" x14ac:dyDescent="0.2">
      <c r="A395" s="42">
        <v>4261</v>
      </c>
      <c r="B395" s="43" t="s">
        <v>382</v>
      </c>
      <c r="C395" s="44">
        <v>383</v>
      </c>
      <c r="D395" s="47"/>
      <c r="E395" s="47"/>
      <c r="F395" s="46" t="str">
        <f t="shared" si="6"/>
        <v>-</v>
      </c>
    </row>
    <row r="396" spans="1:6" s="41" customFormat="1" x14ac:dyDescent="0.2">
      <c r="A396" s="42">
        <v>4262</v>
      </c>
      <c r="B396" s="43" t="s">
        <v>383</v>
      </c>
      <c r="C396" s="44">
        <v>384</v>
      </c>
      <c r="D396" s="47">
        <v>57306</v>
      </c>
      <c r="E396" s="47">
        <v>605809</v>
      </c>
      <c r="F396" s="46">
        <f t="shared" si="6"/>
        <v>1057.1475936202144</v>
      </c>
    </row>
    <row r="397" spans="1:6" s="41" customFormat="1" x14ac:dyDescent="0.2">
      <c r="A397" s="42">
        <v>4263</v>
      </c>
      <c r="B397" s="43" t="s">
        <v>384</v>
      </c>
      <c r="C397" s="44">
        <v>385</v>
      </c>
      <c r="D397" s="47"/>
      <c r="E397" s="47"/>
      <c r="F397" s="46" t="str">
        <f t="shared" si="6"/>
        <v>-</v>
      </c>
    </row>
    <row r="398" spans="1:6" s="41" customFormat="1" x14ac:dyDescent="0.2">
      <c r="A398" s="42">
        <v>4264</v>
      </c>
      <c r="B398" s="43" t="s">
        <v>385</v>
      </c>
      <c r="C398" s="44">
        <v>386</v>
      </c>
      <c r="D398" s="47"/>
      <c r="E398" s="47"/>
      <c r="F398" s="46" t="str">
        <f t="shared" si="6"/>
        <v>-</v>
      </c>
    </row>
    <row r="399" spans="1:6" s="41" customFormat="1" x14ac:dyDescent="0.2">
      <c r="A399" s="42">
        <v>43</v>
      </c>
      <c r="B399" s="43" t="s">
        <v>408</v>
      </c>
      <c r="C399" s="44">
        <v>387</v>
      </c>
      <c r="D399" s="45">
        <f>D400</f>
        <v>0</v>
      </c>
      <c r="E399" s="45">
        <f>E400</f>
        <v>0</v>
      </c>
      <c r="F399" s="46" t="str">
        <f t="shared" si="6"/>
        <v>-</v>
      </c>
    </row>
    <row r="400" spans="1:6" s="41" customFormat="1" x14ac:dyDescent="0.2">
      <c r="A400" s="42">
        <v>431</v>
      </c>
      <c r="B400" s="43" t="s">
        <v>409</v>
      </c>
      <c r="C400" s="44">
        <v>388</v>
      </c>
      <c r="D400" s="45">
        <f>SUM(D401:D402)</f>
        <v>0</v>
      </c>
      <c r="E400" s="45">
        <f>SUM(E401:E402)</f>
        <v>0</v>
      </c>
      <c r="F400" s="46" t="str">
        <f t="shared" si="6"/>
        <v>-</v>
      </c>
    </row>
    <row r="401" spans="1:6" s="41" customFormat="1" x14ac:dyDescent="0.2">
      <c r="A401" s="42">
        <v>4311</v>
      </c>
      <c r="B401" s="43" t="s">
        <v>388</v>
      </c>
      <c r="C401" s="44">
        <v>389</v>
      </c>
      <c r="D401" s="47"/>
      <c r="E401" s="47"/>
      <c r="F401" s="46" t="str">
        <f t="shared" si="6"/>
        <v>-</v>
      </c>
    </row>
    <row r="402" spans="1:6" s="41" customFormat="1" x14ac:dyDescent="0.2">
      <c r="A402" s="42">
        <v>4312</v>
      </c>
      <c r="B402" s="43" t="s">
        <v>389</v>
      </c>
      <c r="C402" s="44">
        <v>390</v>
      </c>
      <c r="D402" s="47"/>
      <c r="E402" s="47"/>
      <c r="F402" s="46" t="str">
        <f t="shared" si="6"/>
        <v>-</v>
      </c>
    </row>
    <row r="403" spans="1:6" s="41" customFormat="1" x14ac:dyDescent="0.2">
      <c r="A403" s="42">
        <v>44</v>
      </c>
      <c r="B403" s="43" t="s">
        <v>410</v>
      </c>
      <c r="C403" s="44">
        <v>391</v>
      </c>
      <c r="D403" s="45">
        <f>D404</f>
        <v>0</v>
      </c>
      <c r="E403" s="45">
        <f>E404</f>
        <v>0</v>
      </c>
      <c r="F403" s="46" t="str">
        <f t="shared" si="6"/>
        <v>-</v>
      </c>
    </row>
    <row r="404" spans="1:6" s="41" customFormat="1" x14ac:dyDescent="0.2">
      <c r="A404" s="42">
        <v>441</v>
      </c>
      <c r="B404" s="43" t="s">
        <v>411</v>
      </c>
      <c r="C404" s="44">
        <v>392</v>
      </c>
      <c r="D404" s="47"/>
      <c r="E404" s="47"/>
      <c r="F404" s="46" t="str">
        <f t="shared" si="6"/>
        <v>-</v>
      </c>
    </row>
    <row r="405" spans="1:6" s="41" customFormat="1" x14ac:dyDescent="0.2">
      <c r="A405" s="42">
        <v>45</v>
      </c>
      <c r="B405" s="43" t="s">
        <v>412</v>
      </c>
      <c r="C405" s="44">
        <v>393</v>
      </c>
      <c r="D405" s="45">
        <f>SUM(D406:D409)</f>
        <v>0</v>
      </c>
      <c r="E405" s="45">
        <f>SUM(E406:E409)</f>
        <v>374578</v>
      </c>
      <c r="F405" s="46" t="str">
        <f t="shared" si="6"/>
        <v>-</v>
      </c>
    </row>
    <row r="406" spans="1:6" s="41" customFormat="1" x14ac:dyDescent="0.2">
      <c r="A406" s="42">
        <v>451</v>
      </c>
      <c r="B406" s="43" t="s">
        <v>413</v>
      </c>
      <c r="C406" s="44">
        <v>394</v>
      </c>
      <c r="D406" s="47"/>
      <c r="E406" s="47">
        <v>374578</v>
      </c>
      <c r="F406" s="46" t="str">
        <f t="shared" si="6"/>
        <v>-</v>
      </c>
    </row>
    <row r="407" spans="1:6" s="41" customFormat="1" x14ac:dyDescent="0.2">
      <c r="A407" s="42">
        <v>452</v>
      </c>
      <c r="B407" s="43" t="s">
        <v>414</v>
      </c>
      <c r="C407" s="44">
        <v>395</v>
      </c>
      <c r="D407" s="47"/>
      <c r="E407" s="47"/>
      <c r="F407" s="46" t="str">
        <f t="shared" si="6"/>
        <v>-</v>
      </c>
    </row>
    <row r="408" spans="1:6" s="41" customFormat="1" x14ac:dyDescent="0.2">
      <c r="A408" s="42">
        <v>453</v>
      </c>
      <c r="B408" s="43" t="s">
        <v>415</v>
      </c>
      <c r="C408" s="44">
        <v>396</v>
      </c>
      <c r="D408" s="47"/>
      <c r="E408" s="47"/>
      <c r="F408" s="46" t="str">
        <f t="shared" si="6"/>
        <v>-</v>
      </c>
    </row>
    <row r="409" spans="1:6" s="41" customFormat="1" x14ac:dyDescent="0.2">
      <c r="A409" s="42">
        <v>454</v>
      </c>
      <c r="B409" s="43" t="s">
        <v>416</v>
      </c>
      <c r="C409" s="44">
        <v>397</v>
      </c>
      <c r="D409" s="47"/>
      <c r="E409" s="47"/>
      <c r="F409" s="46" t="str">
        <f t="shared" si="6"/>
        <v>-</v>
      </c>
    </row>
    <row r="410" spans="1:6" s="41" customFormat="1" x14ac:dyDescent="0.2">
      <c r="A410" s="42" t="s">
        <v>324</v>
      </c>
      <c r="B410" s="43" t="s">
        <v>417</v>
      </c>
      <c r="C410" s="44">
        <v>398</v>
      </c>
      <c r="D410" s="45">
        <f>IF(D301&gt;=D353, D301-D353, 0)</f>
        <v>0</v>
      </c>
      <c r="E410" s="45">
        <f>IF(E301&gt;=E353, E301-E353, 0)</f>
        <v>0</v>
      </c>
      <c r="F410" s="46" t="str">
        <f t="shared" si="6"/>
        <v>-</v>
      </c>
    </row>
    <row r="411" spans="1:6" s="41" customFormat="1" x14ac:dyDescent="0.2">
      <c r="A411" s="42" t="s">
        <v>324</v>
      </c>
      <c r="B411" s="43" t="s">
        <v>418</v>
      </c>
      <c r="C411" s="44">
        <v>399</v>
      </c>
      <c r="D411" s="45">
        <f>IF(D353&gt;=D301, D353-D301, 0)</f>
        <v>1050362</v>
      </c>
      <c r="E411" s="45">
        <f>IF(E353&gt;=E301, E353-E301, 0)</f>
        <v>1890735</v>
      </c>
      <c r="F411" s="46">
        <f t="shared" si="6"/>
        <v>180.00794011969208</v>
      </c>
    </row>
    <row r="412" spans="1:6" s="41" customFormat="1" x14ac:dyDescent="0.2">
      <c r="A412" s="42">
        <v>92212</v>
      </c>
      <c r="B412" s="43" t="s">
        <v>419</v>
      </c>
      <c r="C412" s="44">
        <v>400</v>
      </c>
      <c r="D412" s="47"/>
      <c r="E412" s="47"/>
      <c r="F412" s="46" t="str">
        <f t="shared" si="6"/>
        <v>-</v>
      </c>
    </row>
    <row r="413" spans="1:6" s="41" customFormat="1" x14ac:dyDescent="0.2">
      <c r="A413" s="42">
        <v>92222</v>
      </c>
      <c r="B413" s="43" t="s">
        <v>420</v>
      </c>
      <c r="C413" s="44">
        <v>401</v>
      </c>
      <c r="D413" s="47">
        <v>1069886</v>
      </c>
      <c r="E413" s="47">
        <v>2829022</v>
      </c>
      <c r="F413" s="46">
        <f t="shared" si="6"/>
        <v>264.42275158287896</v>
      </c>
    </row>
    <row r="414" spans="1:6" s="41" customFormat="1" x14ac:dyDescent="0.2">
      <c r="A414" s="42">
        <v>97</v>
      </c>
      <c r="B414" s="43" t="s">
        <v>421</v>
      </c>
      <c r="C414" s="44">
        <v>402</v>
      </c>
      <c r="D414" s="47">
        <v>308877</v>
      </c>
      <c r="E414" s="47">
        <v>162714</v>
      </c>
      <c r="F414" s="46">
        <f t="shared" si="6"/>
        <v>52.679221826163811</v>
      </c>
    </row>
    <row r="415" spans="1:6" s="41" customFormat="1" x14ac:dyDescent="0.2">
      <c r="A415" s="42" t="s">
        <v>324</v>
      </c>
      <c r="B415" s="43" t="s">
        <v>422</v>
      </c>
      <c r="C415" s="44">
        <v>403</v>
      </c>
      <c r="D415" s="45">
        <f>D12+D301</f>
        <v>61025467</v>
      </c>
      <c r="E415" s="45">
        <f>E12+E301</f>
        <v>60012428</v>
      </c>
      <c r="F415" s="46">
        <f t="shared" si="6"/>
        <v>98.339973375377852</v>
      </c>
    </row>
    <row r="416" spans="1:6" s="41" customFormat="1" x14ac:dyDescent="0.2">
      <c r="A416" s="42" t="s">
        <v>324</v>
      </c>
      <c r="B416" s="43" t="s">
        <v>423</v>
      </c>
      <c r="C416" s="44">
        <v>404</v>
      </c>
      <c r="D416" s="45">
        <f>D292+D353</f>
        <v>61531637</v>
      </c>
      <c r="E416" s="45">
        <f>E292+E353</f>
        <v>64455194</v>
      </c>
      <c r="F416" s="46">
        <f t="shared" si="6"/>
        <v>104.75130703901149</v>
      </c>
    </row>
    <row r="417" spans="1:6" s="41" customFormat="1" x14ac:dyDescent="0.2">
      <c r="A417" s="42" t="s">
        <v>324</v>
      </c>
      <c r="B417" s="43" t="s">
        <v>424</v>
      </c>
      <c r="C417" s="44">
        <v>405</v>
      </c>
      <c r="D417" s="45">
        <f>IF(D415&gt;=D416,D415-D416,0)</f>
        <v>0</v>
      </c>
      <c r="E417" s="45">
        <f>IF(E415&gt;=E416,E415-E416,0)</f>
        <v>0</v>
      </c>
      <c r="F417" s="46" t="str">
        <f t="shared" si="6"/>
        <v>-</v>
      </c>
    </row>
    <row r="418" spans="1:6" s="41" customFormat="1" x14ac:dyDescent="0.2">
      <c r="A418" s="42" t="s">
        <v>324</v>
      </c>
      <c r="B418" s="43" t="s">
        <v>425</v>
      </c>
      <c r="C418" s="44">
        <v>406</v>
      </c>
      <c r="D418" s="45">
        <f>IF(D416&gt;=D415,D416-D415,0)</f>
        <v>506170</v>
      </c>
      <c r="E418" s="45">
        <f>IF(E416&gt;=E415,E416-E415,0)</f>
        <v>4442766</v>
      </c>
      <c r="F418" s="46">
        <f t="shared" si="6"/>
        <v>877.72210917280745</v>
      </c>
    </row>
    <row r="419" spans="1:6" s="41" customFormat="1" x14ac:dyDescent="0.2">
      <c r="A419" s="56" t="s">
        <v>426</v>
      </c>
      <c r="B419" s="48" t="s">
        <v>427</v>
      </c>
      <c r="C419" s="44">
        <v>407</v>
      </c>
      <c r="D419" s="45">
        <f>IF(D295-D296+D412-D413&gt;=0,D295-D296+D412-D413,0)</f>
        <v>0</v>
      </c>
      <c r="E419" s="45">
        <f>IF(E295-E296+E412-E413&gt;=0,E295-E296+E412-E413,0)</f>
        <v>0</v>
      </c>
      <c r="F419" s="46" t="str">
        <f t="shared" si="6"/>
        <v>-</v>
      </c>
    </row>
    <row r="420" spans="1:6" s="41" customFormat="1" x14ac:dyDescent="0.2">
      <c r="A420" s="56" t="s">
        <v>426</v>
      </c>
      <c r="B420" s="43" t="s">
        <v>428</v>
      </c>
      <c r="C420" s="44">
        <v>408</v>
      </c>
      <c r="D420" s="45">
        <f>IF(D296-D295+D413-D412&gt;=0,D296-D295+D413-D412,0)</f>
        <v>11126232</v>
      </c>
      <c r="E420" s="45">
        <f>IF(E296-E295+E413-E412&gt;=0,E296-E295+E413-E412,0)</f>
        <v>15159966</v>
      </c>
      <c r="F420" s="46">
        <f t="shared" si="6"/>
        <v>136.25426829136765</v>
      </c>
    </row>
    <row r="421" spans="1:6" s="41" customFormat="1" x14ac:dyDescent="0.2">
      <c r="A421" s="51" t="s">
        <v>429</v>
      </c>
      <c r="B421" s="52" t="s">
        <v>430</v>
      </c>
      <c r="C421" s="53">
        <v>409</v>
      </c>
      <c r="D421" s="57">
        <f>D297+D414</f>
        <v>6330930</v>
      </c>
      <c r="E421" s="57">
        <f>E297+E414</f>
        <v>162714</v>
      </c>
      <c r="F421" s="55">
        <f t="shared" si="6"/>
        <v>2.5701437229601338</v>
      </c>
    </row>
    <row r="422" spans="1:6" s="41" customFormat="1" ht="15" customHeight="1" x14ac:dyDescent="0.2">
      <c r="A422" s="36" t="s">
        <v>431</v>
      </c>
      <c r="B422" s="37"/>
      <c r="C422" s="38"/>
      <c r="D422" s="39"/>
      <c r="E422" s="39"/>
      <c r="F422" s="40"/>
    </row>
    <row r="423" spans="1:6" s="41" customFormat="1" x14ac:dyDescent="0.2">
      <c r="A423" s="42">
        <v>8</v>
      </c>
      <c r="B423" s="43" t="s">
        <v>432</v>
      </c>
      <c r="C423" s="44">
        <v>410</v>
      </c>
      <c r="D423" s="45">
        <f>D424+D462+D475+D487+D518</f>
        <v>0</v>
      </c>
      <c r="E423" s="45">
        <f>E424+E462+E475+E487+E518</f>
        <v>0</v>
      </c>
      <c r="F423" s="46" t="str">
        <f t="shared" ref="F423:F486" si="7">IF(D423&lt;&gt;0,IF(E423/D423&gt;=100,"&gt;&gt;100",E423/D423*100),"-")</f>
        <v>-</v>
      </c>
    </row>
    <row r="424" spans="1:6" s="41" customFormat="1" ht="24" x14ac:dyDescent="0.2">
      <c r="A424" s="42">
        <v>81</v>
      </c>
      <c r="B424" s="49" t="s">
        <v>433</v>
      </c>
      <c r="C424" s="44">
        <v>411</v>
      </c>
      <c r="D424" s="45">
        <f>D425+D430+D433+D437+D438+D445+D450+D458</f>
        <v>0</v>
      </c>
      <c r="E424" s="45">
        <f>E425+E430+E433+E437+E438+E445+E450+E458</f>
        <v>0</v>
      </c>
      <c r="F424" s="46" t="str">
        <f t="shared" si="7"/>
        <v>-</v>
      </c>
    </row>
    <row r="425" spans="1:6" s="41" customFormat="1" ht="24" x14ac:dyDescent="0.2">
      <c r="A425" s="42">
        <v>811</v>
      </c>
      <c r="B425" s="43" t="s">
        <v>434</v>
      </c>
      <c r="C425" s="44">
        <v>412</v>
      </c>
      <c r="D425" s="45">
        <f>SUM(D426:D429)</f>
        <v>0</v>
      </c>
      <c r="E425" s="45">
        <f>SUM(E426:E429)</f>
        <v>0</v>
      </c>
      <c r="F425" s="46" t="str">
        <f t="shared" si="7"/>
        <v>-</v>
      </c>
    </row>
    <row r="426" spans="1:6" s="41" customFormat="1" x14ac:dyDescent="0.2">
      <c r="A426" s="42">
        <v>8113</v>
      </c>
      <c r="B426" s="43" t="s">
        <v>435</v>
      </c>
      <c r="C426" s="44">
        <v>413</v>
      </c>
      <c r="D426" s="47"/>
      <c r="E426" s="47"/>
      <c r="F426" s="46" t="str">
        <f t="shared" si="7"/>
        <v>-</v>
      </c>
    </row>
    <row r="427" spans="1:6" s="41" customFormat="1" x14ac:dyDescent="0.2">
      <c r="A427" s="42">
        <v>8114</v>
      </c>
      <c r="B427" s="43" t="s">
        <v>436</v>
      </c>
      <c r="C427" s="44">
        <v>414</v>
      </c>
      <c r="D427" s="47"/>
      <c r="E427" s="47"/>
      <c r="F427" s="46" t="str">
        <f t="shared" si="7"/>
        <v>-</v>
      </c>
    </row>
    <row r="428" spans="1:6" s="41" customFormat="1" x14ac:dyDescent="0.2">
      <c r="A428" s="42">
        <v>8115</v>
      </c>
      <c r="B428" s="43" t="s">
        <v>437</v>
      </c>
      <c r="C428" s="44">
        <v>415</v>
      </c>
      <c r="D428" s="47"/>
      <c r="E428" s="47"/>
      <c r="F428" s="46" t="str">
        <f t="shared" si="7"/>
        <v>-</v>
      </c>
    </row>
    <row r="429" spans="1:6" s="41" customFormat="1" x14ac:dyDescent="0.2">
      <c r="A429" s="42">
        <v>8116</v>
      </c>
      <c r="B429" s="43" t="s">
        <v>438</v>
      </c>
      <c r="C429" s="44">
        <v>416</v>
      </c>
      <c r="D429" s="47"/>
      <c r="E429" s="47"/>
      <c r="F429" s="46" t="str">
        <f t="shared" si="7"/>
        <v>-</v>
      </c>
    </row>
    <row r="430" spans="1:6" s="41" customFormat="1" ht="24" x14ac:dyDescent="0.2">
      <c r="A430" s="42">
        <v>812</v>
      </c>
      <c r="B430" s="43" t="s">
        <v>439</v>
      </c>
      <c r="C430" s="44">
        <v>417</v>
      </c>
      <c r="D430" s="45">
        <f>SUM(D431:D432)</f>
        <v>0</v>
      </c>
      <c r="E430" s="45">
        <f>SUM(E431:E432)</f>
        <v>0</v>
      </c>
      <c r="F430" s="46" t="str">
        <f t="shared" si="7"/>
        <v>-</v>
      </c>
    </row>
    <row r="431" spans="1:6" s="41" customFormat="1" x14ac:dyDescent="0.2">
      <c r="A431" s="42">
        <v>8121</v>
      </c>
      <c r="B431" s="48" t="s">
        <v>440</v>
      </c>
      <c r="C431" s="44">
        <v>418</v>
      </c>
      <c r="D431" s="47"/>
      <c r="E431" s="47"/>
      <c r="F431" s="46" t="str">
        <f t="shared" si="7"/>
        <v>-</v>
      </c>
    </row>
    <row r="432" spans="1:6" s="41" customFormat="1" x14ac:dyDescent="0.2">
      <c r="A432" s="42">
        <v>8122</v>
      </c>
      <c r="B432" s="48" t="s">
        <v>441</v>
      </c>
      <c r="C432" s="44">
        <v>419</v>
      </c>
      <c r="D432" s="47"/>
      <c r="E432" s="47"/>
      <c r="F432" s="46" t="str">
        <f t="shared" si="7"/>
        <v>-</v>
      </c>
    </row>
    <row r="433" spans="1:6" s="41" customFormat="1" ht="24" x14ac:dyDescent="0.2">
      <c r="A433" s="42">
        <v>813</v>
      </c>
      <c r="B433" s="43" t="s">
        <v>442</v>
      </c>
      <c r="C433" s="44">
        <v>420</v>
      </c>
      <c r="D433" s="45">
        <f>SUM(D434:D436)</f>
        <v>0</v>
      </c>
      <c r="E433" s="45">
        <f>SUM(E434:E436)</f>
        <v>0</v>
      </c>
      <c r="F433" s="46" t="str">
        <f t="shared" si="7"/>
        <v>-</v>
      </c>
    </row>
    <row r="434" spans="1:6" s="41" customFormat="1" x14ac:dyDescent="0.2">
      <c r="A434" s="42">
        <v>8132</v>
      </c>
      <c r="B434" s="43" t="s">
        <v>443</v>
      </c>
      <c r="C434" s="44">
        <v>421</v>
      </c>
      <c r="D434" s="47"/>
      <c r="E434" s="47"/>
      <c r="F434" s="46" t="str">
        <f t="shared" si="7"/>
        <v>-</v>
      </c>
    </row>
    <row r="435" spans="1:6" s="41" customFormat="1" x14ac:dyDescent="0.2">
      <c r="A435" s="42">
        <v>8133</v>
      </c>
      <c r="B435" s="43" t="s">
        <v>444</v>
      </c>
      <c r="C435" s="44">
        <v>422</v>
      </c>
      <c r="D435" s="47"/>
      <c r="E435" s="47"/>
      <c r="F435" s="46" t="str">
        <f t="shared" si="7"/>
        <v>-</v>
      </c>
    </row>
    <row r="436" spans="1:6" s="41" customFormat="1" x14ac:dyDescent="0.2">
      <c r="A436" s="42">
        <v>8134</v>
      </c>
      <c r="B436" s="43" t="s">
        <v>445</v>
      </c>
      <c r="C436" s="44">
        <v>423</v>
      </c>
      <c r="D436" s="47"/>
      <c r="E436" s="47"/>
      <c r="F436" s="46" t="str">
        <f t="shared" si="7"/>
        <v>-</v>
      </c>
    </row>
    <row r="437" spans="1:6" s="41" customFormat="1" x14ac:dyDescent="0.2">
      <c r="A437" s="42">
        <v>814</v>
      </c>
      <c r="B437" s="48" t="s">
        <v>446</v>
      </c>
      <c r="C437" s="44">
        <v>424</v>
      </c>
      <c r="D437" s="47"/>
      <c r="E437" s="47"/>
      <c r="F437" s="46" t="str">
        <f t="shared" si="7"/>
        <v>-</v>
      </c>
    </row>
    <row r="438" spans="1:6" s="41" customFormat="1" ht="24" x14ac:dyDescent="0.2">
      <c r="A438" s="42">
        <v>815</v>
      </c>
      <c r="B438" s="43" t="s">
        <v>447</v>
      </c>
      <c r="C438" s="44">
        <v>425</v>
      </c>
      <c r="D438" s="45">
        <f>SUM(D439:D444)</f>
        <v>0</v>
      </c>
      <c r="E438" s="45">
        <f>SUM(E439:E444)</f>
        <v>0</v>
      </c>
      <c r="F438" s="46" t="str">
        <f t="shared" si="7"/>
        <v>-</v>
      </c>
    </row>
    <row r="439" spans="1:6" s="41" customFormat="1" x14ac:dyDescent="0.2">
      <c r="A439" s="42">
        <v>8153</v>
      </c>
      <c r="B439" s="43" t="s">
        <v>448</v>
      </c>
      <c r="C439" s="44">
        <v>426</v>
      </c>
      <c r="D439" s="47"/>
      <c r="E439" s="47"/>
      <c r="F439" s="46" t="str">
        <f t="shared" si="7"/>
        <v>-</v>
      </c>
    </row>
    <row r="440" spans="1:6" s="41" customFormat="1" x14ac:dyDescent="0.2">
      <c r="A440" s="42">
        <v>8154</v>
      </c>
      <c r="B440" s="43" t="s">
        <v>449</v>
      </c>
      <c r="C440" s="44">
        <v>427</v>
      </c>
      <c r="D440" s="47"/>
      <c r="E440" s="47"/>
      <c r="F440" s="46" t="str">
        <f t="shared" si="7"/>
        <v>-</v>
      </c>
    </row>
    <row r="441" spans="1:6" s="41" customFormat="1" x14ac:dyDescent="0.2">
      <c r="A441" s="42">
        <v>8155</v>
      </c>
      <c r="B441" s="43" t="s">
        <v>450</v>
      </c>
      <c r="C441" s="44">
        <v>428</v>
      </c>
      <c r="D441" s="47"/>
      <c r="E441" s="47"/>
      <c r="F441" s="46" t="str">
        <f t="shared" si="7"/>
        <v>-</v>
      </c>
    </row>
    <row r="442" spans="1:6" s="41" customFormat="1" x14ac:dyDescent="0.2">
      <c r="A442" s="42">
        <v>8156</v>
      </c>
      <c r="B442" s="43" t="s">
        <v>451</v>
      </c>
      <c r="C442" s="44">
        <v>429</v>
      </c>
      <c r="D442" s="47"/>
      <c r="E442" s="47"/>
      <c r="F442" s="46" t="str">
        <f t="shared" si="7"/>
        <v>-</v>
      </c>
    </row>
    <row r="443" spans="1:6" s="41" customFormat="1" x14ac:dyDescent="0.2">
      <c r="A443" s="42">
        <v>8157</v>
      </c>
      <c r="B443" s="43" t="s">
        <v>452</v>
      </c>
      <c r="C443" s="44">
        <v>430</v>
      </c>
      <c r="D443" s="47"/>
      <c r="E443" s="47"/>
      <c r="F443" s="46" t="str">
        <f t="shared" si="7"/>
        <v>-</v>
      </c>
    </row>
    <row r="444" spans="1:6" s="41" customFormat="1" x14ac:dyDescent="0.2">
      <c r="A444" s="42">
        <v>8158</v>
      </c>
      <c r="B444" s="43" t="s">
        <v>453</v>
      </c>
      <c r="C444" s="44">
        <v>431</v>
      </c>
      <c r="D444" s="47"/>
      <c r="E444" s="47"/>
      <c r="F444" s="46" t="str">
        <f t="shared" si="7"/>
        <v>-</v>
      </c>
    </row>
    <row r="445" spans="1:6" s="41" customFormat="1" ht="24" x14ac:dyDescent="0.2">
      <c r="A445" s="42">
        <v>816</v>
      </c>
      <c r="B445" s="43" t="s">
        <v>454</v>
      </c>
      <c r="C445" s="44">
        <v>432</v>
      </c>
      <c r="D445" s="45">
        <f>SUM(D446:D449)</f>
        <v>0</v>
      </c>
      <c r="E445" s="45">
        <f>SUM(E446:E449)</f>
        <v>0</v>
      </c>
      <c r="F445" s="46" t="str">
        <f t="shared" si="7"/>
        <v>-</v>
      </c>
    </row>
    <row r="446" spans="1:6" s="41" customFormat="1" x14ac:dyDescent="0.2">
      <c r="A446" s="42">
        <v>8163</v>
      </c>
      <c r="B446" s="43" t="s">
        <v>455</v>
      </c>
      <c r="C446" s="44">
        <v>433</v>
      </c>
      <c r="D446" s="47"/>
      <c r="E446" s="47"/>
      <c r="F446" s="46" t="str">
        <f t="shared" si="7"/>
        <v>-</v>
      </c>
    </row>
    <row r="447" spans="1:6" s="41" customFormat="1" x14ac:dyDescent="0.2">
      <c r="A447" s="42">
        <v>8164</v>
      </c>
      <c r="B447" s="43" t="s">
        <v>456</v>
      </c>
      <c r="C447" s="44">
        <v>434</v>
      </c>
      <c r="D447" s="47"/>
      <c r="E447" s="47"/>
      <c r="F447" s="46" t="str">
        <f t="shared" si="7"/>
        <v>-</v>
      </c>
    </row>
    <row r="448" spans="1:6" s="41" customFormat="1" x14ac:dyDescent="0.2">
      <c r="A448" s="42">
        <v>8165</v>
      </c>
      <c r="B448" s="43" t="s">
        <v>457</v>
      </c>
      <c r="C448" s="44">
        <v>435</v>
      </c>
      <c r="D448" s="47"/>
      <c r="E448" s="47"/>
      <c r="F448" s="46" t="str">
        <f t="shared" si="7"/>
        <v>-</v>
      </c>
    </row>
    <row r="449" spans="1:6" s="41" customFormat="1" x14ac:dyDescent="0.2">
      <c r="A449" s="42">
        <v>8166</v>
      </c>
      <c r="B449" s="43" t="s">
        <v>458</v>
      </c>
      <c r="C449" s="44">
        <v>436</v>
      </c>
      <c r="D449" s="47"/>
      <c r="E449" s="47"/>
      <c r="F449" s="46" t="str">
        <f t="shared" si="7"/>
        <v>-</v>
      </c>
    </row>
    <row r="450" spans="1:6" s="41" customFormat="1" x14ac:dyDescent="0.2">
      <c r="A450" s="42">
        <v>817</v>
      </c>
      <c r="B450" s="43" t="s">
        <v>459</v>
      </c>
      <c r="C450" s="44">
        <v>437</v>
      </c>
      <c r="D450" s="45">
        <f>SUM(D451:D457)</f>
        <v>0</v>
      </c>
      <c r="E450" s="45">
        <f>SUM(E451:E457)</f>
        <v>0</v>
      </c>
      <c r="F450" s="46" t="str">
        <f t="shared" si="7"/>
        <v>-</v>
      </c>
    </row>
    <row r="451" spans="1:6" s="41" customFormat="1" x14ac:dyDescent="0.2">
      <c r="A451" s="42">
        <v>8171</v>
      </c>
      <c r="B451" s="43" t="s">
        <v>460</v>
      </c>
      <c r="C451" s="44">
        <v>438</v>
      </c>
      <c r="D451" s="47"/>
      <c r="E451" s="47"/>
      <c r="F451" s="46" t="str">
        <f t="shared" si="7"/>
        <v>-</v>
      </c>
    </row>
    <row r="452" spans="1:6" s="41" customFormat="1" x14ac:dyDescent="0.2">
      <c r="A452" s="42">
        <v>8172</v>
      </c>
      <c r="B452" s="43" t="s">
        <v>461</v>
      </c>
      <c r="C452" s="44">
        <v>439</v>
      </c>
      <c r="D452" s="47"/>
      <c r="E452" s="47"/>
      <c r="F452" s="46" t="str">
        <f t="shared" si="7"/>
        <v>-</v>
      </c>
    </row>
    <row r="453" spans="1:6" s="41" customFormat="1" x14ac:dyDescent="0.2">
      <c r="A453" s="42">
        <v>8173</v>
      </c>
      <c r="B453" s="43" t="s">
        <v>462</v>
      </c>
      <c r="C453" s="44">
        <v>440</v>
      </c>
      <c r="D453" s="47"/>
      <c r="E453" s="47"/>
      <c r="F453" s="46" t="str">
        <f t="shared" si="7"/>
        <v>-</v>
      </c>
    </row>
    <row r="454" spans="1:6" s="41" customFormat="1" x14ac:dyDescent="0.2">
      <c r="A454" s="42">
        <v>8174</v>
      </c>
      <c r="B454" s="43" t="s">
        <v>463</v>
      </c>
      <c r="C454" s="44">
        <v>441</v>
      </c>
      <c r="D454" s="47"/>
      <c r="E454" s="47"/>
      <c r="F454" s="46" t="str">
        <f t="shared" si="7"/>
        <v>-</v>
      </c>
    </row>
    <row r="455" spans="1:6" s="41" customFormat="1" x14ac:dyDescent="0.2">
      <c r="A455" s="42">
        <v>8175</v>
      </c>
      <c r="B455" s="43" t="s">
        <v>464</v>
      </c>
      <c r="C455" s="44">
        <v>442</v>
      </c>
      <c r="D455" s="47"/>
      <c r="E455" s="47"/>
      <c r="F455" s="46" t="str">
        <f t="shared" si="7"/>
        <v>-</v>
      </c>
    </row>
    <row r="456" spans="1:6" s="41" customFormat="1" x14ac:dyDescent="0.2">
      <c r="A456" s="42">
        <v>8176</v>
      </c>
      <c r="B456" s="43" t="s">
        <v>465</v>
      </c>
      <c r="C456" s="44">
        <v>443</v>
      </c>
      <c r="D456" s="47"/>
      <c r="E456" s="47"/>
      <c r="F456" s="46" t="str">
        <f t="shared" si="7"/>
        <v>-</v>
      </c>
    </row>
    <row r="457" spans="1:6" s="41" customFormat="1" ht="24" x14ac:dyDescent="0.2">
      <c r="A457" s="42">
        <v>8177</v>
      </c>
      <c r="B457" s="49" t="s">
        <v>466</v>
      </c>
      <c r="C457" s="44">
        <v>444</v>
      </c>
      <c r="D457" s="47"/>
      <c r="E457" s="47"/>
      <c r="F457" s="46" t="str">
        <f t="shared" si="7"/>
        <v>-</v>
      </c>
    </row>
    <row r="458" spans="1:6" s="41" customFormat="1" x14ac:dyDescent="0.2">
      <c r="A458" s="42" t="s">
        <v>467</v>
      </c>
      <c r="B458" s="48" t="s">
        <v>468</v>
      </c>
      <c r="C458" s="44">
        <v>445</v>
      </c>
      <c r="D458" s="45">
        <f>SUM(D459:D461)</f>
        <v>0</v>
      </c>
      <c r="E458" s="45">
        <f>SUM(E459:E461)</f>
        <v>0</v>
      </c>
      <c r="F458" s="46" t="str">
        <f t="shared" si="7"/>
        <v>-</v>
      </c>
    </row>
    <row r="459" spans="1:6" s="41" customFormat="1" x14ac:dyDescent="0.2">
      <c r="A459" s="42" t="s">
        <v>469</v>
      </c>
      <c r="B459" s="48" t="s">
        <v>470</v>
      </c>
      <c r="C459" s="44">
        <v>446</v>
      </c>
      <c r="D459" s="47"/>
      <c r="E459" s="47"/>
      <c r="F459" s="46" t="str">
        <f t="shared" si="7"/>
        <v>-</v>
      </c>
    </row>
    <row r="460" spans="1:6" s="41" customFormat="1" x14ac:dyDescent="0.2">
      <c r="A460" s="42" t="s">
        <v>471</v>
      </c>
      <c r="B460" s="48" t="s">
        <v>472</v>
      </c>
      <c r="C460" s="44">
        <v>447</v>
      </c>
      <c r="D460" s="47"/>
      <c r="E460" s="47"/>
      <c r="F460" s="46" t="str">
        <f t="shared" si="7"/>
        <v>-</v>
      </c>
    </row>
    <row r="461" spans="1:6" s="41" customFormat="1" x14ac:dyDescent="0.2">
      <c r="A461" s="42" t="s">
        <v>473</v>
      </c>
      <c r="B461" s="48" t="s">
        <v>474</v>
      </c>
      <c r="C461" s="44">
        <v>448</v>
      </c>
      <c r="D461" s="47"/>
      <c r="E461" s="47"/>
      <c r="F461" s="46" t="str">
        <f t="shared" si="7"/>
        <v>-</v>
      </c>
    </row>
    <row r="462" spans="1:6" s="41" customFormat="1" x14ac:dyDescent="0.2">
      <c r="A462" s="42">
        <v>82</v>
      </c>
      <c r="B462" s="43" t="s">
        <v>475</v>
      </c>
      <c r="C462" s="44">
        <v>449</v>
      </c>
      <c r="D462" s="45">
        <f>D463+D466+D469+D472</f>
        <v>0</v>
      </c>
      <c r="E462" s="45">
        <f>E463+E466+E469+E472</f>
        <v>0</v>
      </c>
      <c r="F462" s="46" t="str">
        <f t="shared" si="7"/>
        <v>-</v>
      </c>
    </row>
    <row r="463" spans="1:6" s="41" customFormat="1" x14ac:dyDescent="0.2">
      <c r="A463" s="42">
        <v>821</v>
      </c>
      <c r="B463" s="43" t="s">
        <v>476</v>
      </c>
      <c r="C463" s="44">
        <v>450</v>
      </c>
      <c r="D463" s="45">
        <f>SUM(D464:D465)</f>
        <v>0</v>
      </c>
      <c r="E463" s="45">
        <f>SUM(E464:E465)</f>
        <v>0</v>
      </c>
      <c r="F463" s="46" t="str">
        <f t="shared" si="7"/>
        <v>-</v>
      </c>
    </row>
    <row r="464" spans="1:6" s="41" customFormat="1" x14ac:dyDescent="0.2">
      <c r="A464" s="42">
        <v>8211</v>
      </c>
      <c r="B464" s="43" t="s">
        <v>477</v>
      </c>
      <c r="C464" s="44">
        <v>451</v>
      </c>
      <c r="D464" s="47"/>
      <c r="E464" s="47"/>
      <c r="F464" s="46" t="str">
        <f t="shared" si="7"/>
        <v>-</v>
      </c>
    </row>
    <row r="465" spans="1:6" s="41" customFormat="1" x14ac:dyDescent="0.2">
      <c r="A465" s="42">
        <v>8212</v>
      </c>
      <c r="B465" s="43" t="s">
        <v>478</v>
      </c>
      <c r="C465" s="44">
        <v>452</v>
      </c>
      <c r="D465" s="47"/>
      <c r="E465" s="47"/>
      <c r="F465" s="46" t="str">
        <f t="shared" si="7"/>
        <v>-</v>
      </c>
    </row>
    <row r="466" spans="1:6" s="41" customFormat="1" x14ac:dyDescent="0.2">
      <c r="A466" s="42">
        <v>822</v>
      </c>
      <c r="B466" s="43" t="s">
        <v>479</v>
      </c>
      <c r="C466" s="44">
        <v>453</v>
      </c>
      <c r="D466" s="45">
        <f>SUM(D467:D468)</f>
        <v>0</v>
      </c>
      <c r="E466" s="45">
        <f>SUM(E467:E468)</f>
        <v>0</v>
      </c>
      <c r="F466" s="46" t="str">
        <f t="shared" si="7"/>
        <v>-</v>
      </c>
    </row>
    <row r="467" spans="1:6" s="41" customFormat="1" x14ac:dyDescent="0.2">
      <c r="A467" s="42">
        <v>8221</v>
      </c>
      <c r="B467" s="43" t="s">
        <v>480</v>
      </c>
      <c r="C467" s="44">
        <v>454</v>
      </c>
      <c r="D467" s="47"/>
      <c r="E467" s="47"/>
      <c r="F467" s="46" t="str">
        <f t="shared" si="7"/>
        <v>-</v>
      </c>
    </row>
    <row r="468" spans="1:6" s="41" customFormat="1" x14ac:dyDescent="0.2">
      <c r="A468" s="42">
        <v>8222</v>
      </c>
      <c r="B468" s="43" t="s">
        <v>481</v>
      </c>
      <c r="C468" s="44">
        <v>455</v>
      </c>
      <c r="D468" s="47"/>
      <c r="E468" s="47"/>
      <c r="F468" s="46" t="str">
        <f t="shared" si="7"/>
        <v>-</v>
      </c>
    </row>
    <row r="469" spans="1:6" s="41" customFormat="1" x14ac:dyDescent="0.2">
      <c r="A469" s="42">
        <v>823</v>
      </c>
      <c r="B469" s="43" t="s">
        <v>482</v>
      </c>
      <c r="C469" s="44">
        <v>456</v>
      </c>
      <c r="D469" s="45">
        <f>SUM(D470:D471)</f>
        <v>0</v>
      </c>
      <c r="E469" s="45">
        <f>SUM(E470:E471)</f>
        <v>0</v>
      </c>
      <c r="F469" s="46" t="str">
        <f t="shared" si="7"/>
        <v>-</v>
      </c>
    </row>
    <row r="470" spans="1:6" s="41" customFormat="1" x14ac:dyDescent="0.2">
      <c r="A470" s="42">
        <v>8231</v>
      </c>
      <c r="B470" s="43" t="s">
        <v>483</v>
      </c>
      <c r="C470" s="44">
        <v>457</v>
      </c>
      <c r="D470" s="47"/>
      <c r="E470" s="47"/>
      <c r="F470" s="46" t="str">
        <f t="shared" si="7"/>
        <v>-</v>
      </c>
    </row>
    <row r="471" spans="1:6" s="41" customFormat="1" x14ac:dyDescent="0.2">
      <c r="A471" s="42">
        <v>8232</v>
      </c>
      <c r="B471" s="43" t="s">
        <v>484</v>
      </c>
      <c r="C471" s="44">
        <v>458</v>
      </c>
      <c r="D471" s="47"/>
      <c r="E471" s="47"/>
      <c r="F471" s="46" t="str">
        <f t="shared" si="7"/>
        <v>-</v>
      </c>
    </row>
    <row r="472" spans="1:6" s="41" customFormat="1" x14ac:dyDescent="0.2">
      <c r="A472" s="42">
        <v>824</v>
      </c>
      <c r="B472" s="43" t="s">
        <v>485</v>
      </c>
      <c r="C472" s="44">
        <v>459</v>
      </c>
      <c r="D472" s="45">
        <f>SUM(D473:D474)</f>
        <v>0</v>
      </c>
      <c r="E472" s="45">
        <f>SUM(E473:E474)</f>
        <v>0</v>
      </c>
      <c r="F472" s="46" t="str">
        <f t="shared" si="7"/>
        <v>-</v>
      </c>
    </row>
    <row r="473" spans="1:6" s="41" customFormat="1" x14ac:dyDescent="0.2">
      <c r="A473" s="42">
        <v>8241</v>
      </c>
      <c r="B473" s="43" t="s">
        <v>486</v>
      </c>
      <c r="C473" s="44">
        <v>460</v>
      </c>
      <c r="D473" s="47"/>
      <c r="E473" s="47"/>
      <c r="F473" s="46" t="str">
        <f t="shared" si="7"/>
        <v>-</v>
      </c>
    </row>
    <row r="474" spans="1:6" s="41" customFormat="1" x14ac:dyDescent="0.2">
      <c r="A474" s="42">
        <v>8242</v>
      </c>
      <c r="B474" s="43" t="s">
        <v>487</v>
      </c>
      <c r="C474" s="44">
        <v>461</v>
      </c>
      <c r="D474" s="47"/>
      <c r="E474" s="47"/>
      <c r="F474" s="46" t="str">
        <f t="shared" si="7"/>
        <v>-</v>
      </c>
    </row>
    <row r="475" spans="1:6" s="41" customFormat="1" x14ac:dyDescent="0.2">
      <c r="A475" s="42">
        <v>83</v>
      </c>
      <c r="B475" s="43" t="s">
        <v>488</v>
      </c>
      <c r="C475" s="44">
        <v>462</v>
      </c>
      <c r="D475" s="45">
        <f>D476+D480+D481+D484</f>
        <v>0</v>
      </c>
      <c r="E475" s="45">
        <f>E476+E480+E481+E484</f>
        <v>0</v>
      </c>
      <c r="F475" s="46" t="str">
        <f t="shared" si="7"/>
        <v>-</v>
      </c>
    </row>
    <row r="476" spans="1:6" s="41" customFormat="1" ht="24" x14ac:dyDescent="0.2">
      <c r="A476" s="42">
        <v>831</v>
      </c>
      <c r="B476" s="43" t="s">
        <v>489</v>
      </c>
      <c r="C476" s="44">
        <v>463</v>
      </c>
      <c r="D476" s="45">
        <f>SUM(D477:D479)</f>
        <v>0</v>
      </c>
      <c r="E476" s="45">
        <f>SUM(E477:E479)</f>
        <v>0</v>
      </c>
      <c r="F476" s="46" t="str">
        <f t="shared" si="7"/>
        <v>-</v>
      </c>
    </row>
    <row r="477" spans="1:6" s="41" customFormat="1" x14ac:dyDescent="0.2">
      <c r="A477" s="42">
        <v>8312</v>
      </c>
      <c r="B477" s="43" t="s">
        <v>490</v>
      </c>
      <c r="C477" s="44">
        <v>464</v>
      </c>
      <c r="D477" s="47"/>
      <c r="E477" s="47"/>
      <c r="F477" s="46" t="str">
        <f t="shared" si="7"/>
        <v>-</v>
      </c>
    </row>
    <row r="478" spans="1:6" s="41" customFormat="1" x14ac:dyDescent="0.2">
      <c r="A478" s="42">
        <v>8313</v>
      </c>
      <c r="B478" s="43" t="s">
        <v>491</v>
      </c>
      <c r="C478" s="44">
        <v>465</v>
      </c>
      <c r="D478" s="47"/>
      <c r="E478" s="47"/>
      <c r="F478" s="46" t="str">
        <f t="shared" si="7"/>
        <v>-</v>
      </c>
    </row>
    <row r="479" spans="1:6" s="41" customFormat="1" x14ac:dyDescent="0.2">
      <c r="A479" s="42">
        <v>8314</v>
      </c>
      <c r="B479" s="43" t="s">
        <v>492</v>
      </c>
      <c r="C479" s="44">
        <v>466</v>
      </c>
      <c r="D479" s="47"/>
      <c r="E479" s="47"/>
      <c r="F479" s="46" t="str">
        <f t="shared" si="7"/>
        <v>-</v>
      </c>
    </row>
    <row r="480" spans="1:6" s="41" customFormat="1" x14ac:dyDescent="0.2">
      <c r="A480" s="42">
        <v>832</v>
      </c>
      <c r="B480" s="49" t="s">
        <v>493</v>
      </c>
      <c r="C480" s="44">
        <v>467</v>
      </c>
      <c r="D480" s="47"/>
      <c r="E480" s="47"/>
      <c r="F480" s="46" t="str">
        <f t="shared" si="7"/>
        <v>-</v>
      </c>
    </row>
    <row r="481" spans="1:6" s="41" customFormat="1" ht="24" x14ac:dyDescent="0.2">
      <c r="A481" s="42">
        <v>833</v>
      </c>
      <c r="B481" s="43" t="s">
        <v>494</v>
      </c>
      <c r="C481" s="44">
        <v>468</v>
      </c>
      <c r="D481" s="45">
        <f>SUM(D482:D483)</f>
        <v>0</v>
      </c>
      <c r="E481" s="45">
        <f>SUM(E482:E483)</f>
        <v>0</v>
      </c>
      <c r="F481" s="46" t="str">
        <f t="shared" si="7"/>
        <v>-</v>
      </c>
    </row>
    <row r="482" spans="1:6" s="41" customFormat="1" x14ac:dyDescent="0.2">
      <c r="A482" s="42">
        <v>8331</v>
      </c>
      <c r="B482" s="48" t="s">
        <v>495</v>
      </c>
      <c r="C482" s="44">
        <v>469</v>
      </c>
      <c r="D482" s="47"/>
      <c r="E482" s="47"/>
      <c r="F482" s="46" t="str">
        <f t="shared" si="7"/>
        <v>-</v>
      </c>
    </row>
    <row r="483" spans="1:6" s="41" customFormat="1" x14ac:dyDescent="0.2">
      <c r="A483" s="42">
        <v>8332</v>
      </c>
      <c r="B483" s="43" t="s">
        <v>496</v>
      </c>
      <c r="C483" s="44">
        <v>470</v>
      </c>
      <c r="D483" s="47"/>
      <c r="E483" s="47"/>
      <c r="F483" s="46" t="str">
        <f t="shared" si="7"/>
        <v>-</v>
      </c>
    </row>
    <row r="484" spans="1:6" s="41" customFormat="1" ht="24" x14ac:dyDescent="0.2">
      <c r="A484" s="42">
        <v>834</v>
      </c>
      <c r="B484" s="43" t="s">
        <v>497</v>
      </c>
      <c r="C484" s="44">
        <v>471</v>
      </c>
      <c r="D484" s="45">
        <f>SUM(D485:D486)</f>
        <v>0</v>
      </c>
      <c r="E484" s="45">
        <f>SUM(E485:E486)</f>
        <v>0</v>
      </c>
      <c r="F484" s="46" t="str">
        <f t="shared" si="7"/>
        <v>-</v>
      </c>
    </row>
    <row r="485" spans="1:6" s="41" customFormat="1" x14ac:dyDescent="0.2">
      <c r="A485" s="42">
        <v>8341</v>
      </c>
      <c r="B485" s="43" t="s">
        <v>498</v>
      </c>
      <c r="C485" s="44">
        <v>472</v>
      </c>
      <c r="D485" s="47"/>
      <c r="E485" s="47"/>
      <c r="F485" s="46" t="str">
        <f t="shared" si="7"/>
        <v>-</v>
      </c>
    </row>
    <row r="486" spans="1:6" s="41" customFormat="1" x14ac:dyDescent="0.2">
      <c r="A486" s="42">
        <v>8342</v>
      </c>
      <c r="B486" s="43" t="s">
        <v>499</v>
      </c>
      <c r="C486" s="44">
        <v>473</v>
      </c>
      <c r="D486" s="47"/>
      <c r="E486" s="47"/>
      <c r="F486" s="46" t="str">
        <f t="shared" si="7"/>
        <v>-</v>
      </c>
    </row>
    <row r="487" spans="1:6" s="41" customFormat="1" x14ac:dyDescent="0.2">
      <c r="A487" s="42">
        <v>84</v>
      </c>
      <c r="B487" s="43" t="s">
        <v>500</v>
      </c>
      <c r="C487" s="44">
        <v>474</v>
      </c>
      <c r="D487" s="45">
        <f>D488+D493+D497+D498+D505+D510</f>
        <v>0</v>
      </c>
      <c r="E487" s="45">
        <f>E488+E493+E497+E498+E505+E510</f>
        <v>0</v>
      </c>
      <c r="F487" s="46" t="str">
        <f t="shared" ref="F487:F550" si="8">IF(D487&lt;&gt;0,IF(E487/D487&gt;=100,"&gt;&gt;100",E487/D487*100),"-")</f>
        <v>-</v>
      </c>
    </row>
    <row r="488" spans="1:6" s="41" customFormat="1" ht="24" x14ac:dyDescent="0.2">
      <c r="A488" s="42">
        <v>841</v>
      </c>
      <c r="B488" s="43" t="s">
        <v>501</v>
      </c>
      <c r="C488" s="44">
        <v>475</v>
      </c>
      <c r="D488" s="45">
        <f>SUM(D489:D492)</f>
        <v>0</v>
      </c>
      <c r="E488" s="45">
        <f>SUM(E489:E492)</f>
        <v>0</v>
      </c>
      <c r="F488" s="46" t="str">
        <f t="shared" si="8"/>
        <v>-</v>
      </c>
    </row>
    <row r="489" spans="1:6" s="41" customFormat="1" x14ac:dyDescent="0.2">
      <c r="A489" s="42">
        <v>8413</v>
      </c>
      <c r="B489" s="43" t="s">
        <v>502</v>
      </c>
      <c r="C489" s="44">
        <v>476</v>
      </c>
      <c r="D489" s="47"/>
      <c r="E489" s="47"/>
      <c r="F489" s="46" t="str">
        <f t="shared" si="8"/>
        <v>-</v>
      </c>
    </row>
    <row r="490" spans="1:6" s="41" customFormat="1" x14ac:dyDescent="0.2">
      <c r="A490" s="42">
        <v>8414</v>
      </c>
      <c r="B490" s="43" t="s">
        <v>503</v>
      </c>
      <c r="C490" s="44">
        <v>477</v>
      </c>
      <c r="D490" s="47"/>
      <c r="E490" s="47"/>
      <c r="F490" s="46" t="str">
        <f t="shared" si="8"/>
        <v>-</v>
      </c>
    </row>
    <row r="491" spans="1:6" s="41" customFormat="1" x14ac:dyDescent="0.2">
      <c r="A491" s="42">
        <v>8415</v>
      </c>
      <c r="B491" s="43" t="s">
        <v>504</v>
      </c>
      <c r="C491" s="44">
        <v>478</v>
      </c>
      <c r="D491" s="47"/>
      <c r="E491" s="47"/>
      <c r="F491" s="46" t="str">
        <f t="shared" si="8"/>
        <v>-</v>
      </c>
    </row>
    <row r="492" spans="1:6" s="41" customFormat="1" x14ac:dyDescent="0.2">
      <c r="A492" s="42">
        <v>8416</v>
      </c>
      <c r="B492" s="43" t="s">
        <v>505</v>
      </c>
      <c r="C492" s="44">
        <v>479</v>
      </c>
      <c r="D492" s="47"/>
      <c r="E492" s="47"/>
      <c r="F492" s="46" t="str">
        <f t="shared" si="8"/>
        <v>-</v>
      </c>
    </row>
    <row r="493" spans="1:6" s="41" customFormat="1" ht="24" x14ac:dyDescent="0.2">
      <c r="A493" s="42">
        <v>842</v>
      </c>
      <c r="B493" s="43" t="s">
        <v>506</v>
      </c>
      <c r="C493" s="44">
        <v>480</v>
      </c>
      <c r="D493" s="45">
        <f>SUM(D494:D496)</f>
        <v>0</v>
      </c>
      <c r="E493" s="45">
        <f>SUM(E494:E496)</f>
        <v>0</v>
      </c>
      <c r="F493" s="46" t="str">
        <f t="shared" si="8"/>
        <v>-</v>
      </c>
    </row>
    <row r="494" spans="1:6" s="41" customFormat="1" x14ac:dyDescent="0.2">
      <c r="A494" s="42">
        <v>8422</v>
      </c>
      <c r="B494" s="43" t="s">
        <v>507</v>
      </c>
      <c r="C494" s="44">
        <v>481</v>
      </c>
      <c r="D494" s="47"/>
      <c r="E494" s="47"/>
      <c r="F494" s="46" t="str">
        <f t="shared" si="8"/>
        <v>-</v>
      </c>
    </row>
    <row r="495" spans="1:6" s="41" customFormat="1" x14ac:dyDescent="0.2">
      <c r="A495" s="42">
        <v>8423</v>
      </c>
      <c r="B495" s="43" t="s">
        <v>508</v>
      </c>
      <c r="C495" s="44">
        <v>482</v>
      </c>
      <c r="D495" s="47"/>
      <c r="E495" s="47"/>
      <c r="F495" s="46" t="str">
        <f t="shared" si="8"/>
        <v>-</v>
      </c>
    </row>
    <row r="496" spans="1:6" s="41" customFormat="1" x14ac:dyDescent="0.2">
      <c r="A496" s="42">
        <v>8424</v>
      </c>
      <c r="B496" s="43" t="s">
        <v>509</v>
      </c>
      <c r="C496" s="44">
        <v>483</v>
      </c>
      <c r="D496" s="47"/>
      <c r="E496" s="47"/>
      <c r="F496" s="46" t="str">
        <f t="shared" si="8"/>
        <v>-</v>
      </c>
    </row>
    <row r="497" spans="1:6" s="41" customFormat="1" x14ac:dyDescent="0.2">
      <c r="A497" s="42">
        <v>843</v>
      </c>
      <c r="B497" s="43" t="s">
        <v>510</v>
      </c>
      <c r="C497" s="44">
        <v>484</v>
      </c>
      <c r="D497" s="47"/>
      <c r="E497" s="47"/>
      <c r="F497" s="46" t="str">
        <f t="shared" si="8"/>
        <v>-</v>
      </c>
    </row>
    <row r="498" spans="1:6" s="41" customFormat="1" ht="24" x14ac:dyDescent="0.2">
      <c r="A498" s="42">
        <v>844</v>
      </c>
      <c r="B498" s="43" t="s">
        <v>511</v>
      </c>
      <c r="C498" s="44">
        <v>485</v>
      </c>
      <c r="D498" s="45">
        <f>SUM(D499:D504)</f>
        <v>0</v>
      </c>
      <c r="E498" s="45">
        <f>SUM(E499:E504)</f>
        <v>0</v>
      </c>
      <c r="F498" s="46" t="str">
        <f t="shared" si="8"/>
        <v>-</v>
      </c>
    </row>
    <row r="499" spans="1:6" s="41" customFormat="1" x14ac:dyDescent="0.2">
      <c r="A499" s="42">
        <v>8443</v>
      </c>
      <c r="B499" s="43" t="s">
        <v>512</v>
      </c>
      <c r="C499" s="44">
        <v>486</v>
      </c>
      <c r="D499" s="47"/>
      <c r="E499" s="47"/>
      <c r="F499" s="46" t="str">
        <f t="shared" si="8"/>
        <v>-</v>
      </c>
    </row>
    <row r="500" spans="1:6" s="41" customFormat="1" x14ac:dyDescent="0.2">
      <c r="A500" s="42">
        <v>8444</v>
      </c>
      <c r="B500" s="43" t="s">
        <v>513</v>
      </c>
      <c r="C500" s="44">
        <v>487</v>
      </c>
      <c r="D500" s="47"/>
      <c r="E500" s="47"/>
      <c r="F500" s="46" t="str">
        <f t="shared" si="8"/>
        <v>-</v>
      </c>
    </row>
    <row r="501" spans="1:6" s="41" customFormat="1" x14ac:dyDescent="0.2">
      <c r="A501" s="42">
        <v>8445</v>
      </c>
      <c r="B501" s="43" t="s">
        <v>514</v>
      </c>
      <c r="C501" s="44">
        <v>488</v>
      </c>
      <c r="D501" s="47"/>
      <c r="E501" s="47"/>
      <c r="F501" s="46" t="str">
        <f t="shared" si="8"/>
        <v>-</v>
      </c>
    </row>
    <row r="502" spans="1:6" s="41" customFormat="1" x14ac:dyDescent="0.2">
      <c r="A502" s="42">
        <v>8446</v>
      </c>
      <c r="B502" s="43" t="s">
        <v>515</v>
      </c>
      <c r="C502" s="44">
        <v>489</v>
      </c>
      <c r="D502" s="47"/>
      <c r="E502" s="47"/>
      <c r="F502" s="46" t="str">
        <f t="shared" si="8"/>
        <v>-</v>
      </c>
    </row>
    <row r="503" spans="1:6" s="41" customFormat="1" x14ac:dyDescent="0.2">
      <c r="A503" s="42">
        <v>8447</v>
      </c>
      <c r="B503" s="43" t="s">
        <v>516</v>
      </c>
      <c r="C503" s="44">
        <v>490</v>
      </c>
      <c r="D503" s="47"/>
      <c r="E503" s="47"/>
      <c r="F503" s="46" t="str">
        <f t="shared" si="8"/>
        <v>-</v>
      </c>
    </row>
    <row r="504" spans="1:6" s="41" customFormat="1" x14ac:dyDescent="0.2">
      <c r="A504" s="42">
        <v>8448</v>
      </c>
      <c r="B504" s="43" t="s">
        <v>517</v>
      </c>
      <c r="C504" s="44">
        <v>491</v>
      </c>
      <c r="D504" s="47"/>
      <c r="E504" s="47"/>
      <c r="F504" s="46" t="str">
        <f t="shared" si="8"/>
        <v>-</v>
      </c>
    </row>
    <row r="505" spans="1:6" s="41" customFormat="1" x14ac:dyDescent="0.2">
      <c r="A505" s="42">
        <v>845</v>
      </c>
      <c r="B505" s="48" t="s">
        <v>518</v>
      </c>
      <c r="C505" s="44">
        <v>492</v>
      </c>
      <c r="D505" s="45">
        <f>SUM(D506:D509)</f>
        <v>0</v>
      </c>
      <c r="E505" s="45">
        <f>SUM(E506:E509)</f>
        <v>0</v>
      </c>
      <c r="F505" s="46" t="str">
        <f t="shared" si="8"/>
        <v>-</v>
      </c>
    </row>
    <row r="506" spans="1:6" s="41" customFormat="1" x14ac:dyDescent="0.2">
      <c r="A506" s="42">
        <v>8453</v>
      </c>
      <c r="B506" s="43" t="s">
        <v>519</v>
      </c>
      <c r="C506" s="44">
        <v>493</v>
      </c>
      <c r="D506" s="47"/>
      <c r="E506" s="47"/>
      <c r="F506" s="46" t="str">
        <f t="shared" si="8"/>
        <v>-</v>
      </c>
    </row>
    <row r="507" spans="1:6" s="41" customFormat="1" x14ac:dyDescent="0.2">
      <c r="A507" s="42">
        <v>8454</v>
      </c>
      <c r="B507" s="43" t="s">
        <v>520</v>
      </c>
      <c r="C507" s="44">
        <v>494</v>
      </c>
      <c r="D507" s="47"/>
      <c r="E507" s="47"/>
      <c r="F507" s="46" t="str">
        <f t="shared" si="8"/>
        <v>-</v>
      </c>
    </row>
    <row r="508" spans="1:6" s="41" customFormat="1" x14ac:dyDescent="0.2">
      <c r="A508" s="42">
        <v>8455</v>
      </c>
      <c r="B508" s="43" t="s">
        <v>521</v>
      </c>
      <c r="C508" s="44">
        <v>495</v>
      </c>
      <c r="D508" s="47"/>
      <c r="E508" s="47"/>
      <c r="F508" s="46" t="str">
        <f t="shared" si="8"/>
        <v>-</v>
      </c>
    </row>
    <row r="509" spans="1:6" s="41" customFormat="1" x14ac:dyDescent="0.2">
      <c r="A509" s="42">
        <v>8456</v>
      </c>
      <c r="B509" s="43" t="s">
        <v>522</v>
      </c>
      <c r="C509" s="44">
        <v>496</v>
      </c>
      <c r="D509" s="47"/>
      <c r="E509" s="47"/>
      <c r="F509" s="46" t="str">
        <f t="shared" si="8"/>
        <v>-</v>
      </c>
    </row>
    <row r="510" spans="1:6" s="41" customFormat="1" x14ac:dyDescent="0.2">
      <c r="A510" s="42">
        <v>847</v>
      </c>
      <c r="B510" s="43" t="s">
        <v>523</v>
      </c>
      <c r="C510" s="44">
        <v>497</v>
      </c>
      <c r="D510" s="45">
        <f>SUM(D511:D517)</f>
        <v>0</v>
      </c>
      <c r="E510" s="45">
        <f>SUM(E511:E517)</f>
        <v>0</v>
      </c>
      <c r="F510" s="46" t="str">
        <f t="shared" si="8"/>
        <v>-</v>
      </c>
    </row>
    <row r="511" spans="1:6" s="41" customFormat="1" x14ac:dyDescent="0.2">
      <c r="A511" s="42">
        <v>8471</v>
      </c>
      <c r="B511" s="43" t="s">
        <v>524</v>
      </c>
      <c r="C511" s="44">
        <v>498</v>
      </c>
      <c r="D511" s="47"/>
      <c r="E511" s="47"/>
      <c r="F511" s="46" t="str">
        <f t="shared" si="8"/>
        <v>-</v>
      </c>
    </row>
    <row r="512" spans="1:6" s="41" customFormat="1" x14ac:dyDescent="0.2">
      <c r="A512" s="42">
        <v>8472</v>
      </c>
      <c r="B512" s="43" t="s">
        <v>525</v>
      </c>
      <c r="C512" s="44">
        <v>499</v>
      </c>
      <c r="D512" s="47"/>
      <c r="E512" s="47"/>
      <c r="F512" s="46" t="str">
        <f t="shared" si="8"/>
        <v>-</v>
      </c>
    </row>
    <row r="513" spans="1:6" s="41" customFormat="1" x14ac:dyDescent="0.2">
      <c r="A513" s="42">
        <v>8473</v>
      </c>
      <c r="B513" s="43" t="s">
        <v>526</v>
      </c>
      <c r="C513" s="44">
        <v>500</v>
      </c>
      <c r="D513" s="47"/>
      <c r="E513" s="47"/>
      <c r="F513" s="46" t="str">
        <f t="shared" si="8"/>
        <v>-</v>
      </c>
    </row>
    <row r="514" spans="1:6" s="41" customFormat="1" x14ac:dyDescent="0.2">
      <c r="A514" s="42">
        <v>8474</v>
      </c>
      <c r="B514" s="43" t="s">
        <v>527</v>
      </c>
      <c r="C514" s="44">
        <v>501</v>
      </c>
      <c r="D514" s="47"/>
      <c r="E514" s="47"/>
      <c r="F514" s="46" t="str">
        <f t="shared" si="8"/>
        <v>-</v>
      </c>
    </row>
    <row r="515" spans="1:6" s="41" customFormat="1" x14ac:dyDescent="0.2">
      <c r="A515" s="42">
        <v>8475</v>
      </c>
      <c r="B515" s="43" t="s">
        <v>528</v>
      </c>
      <c r="C515" s="44">
        <v>502</v>
      </c>
      <c r="D515" s="47"/>
      <c r="E515" s="47"/>
      <c r="F515" s="46" t="str">
        <f t="shared" si="8"/>
        <v>-</v>
      </c>
    </row>
    <row r="516" spans="1:6" s="41" customFormat="1" x14ac:dyDescent="0.2">
      <c r="A516" s="42">
        <v>8476</v>
      </c>
      <c r="B516" s="43" t="s">
        <v>529</v>
      </c>
      <c r="C516" s="44">
        <v>503</v>
      </c>
      <c r="D516" s="47"/>
      <c r="E516" s="47"/>
      <c r="F516" s="46" t="str">
        <f t="shared" si="8"/>
        <v>-</v>
      </c>
    </row>
    <row r="517" spans="1:6" s="41" customFormat="1" ht="24" x14ac:dyDescent="0.2">
      <c r="A517" s="42" t="s">
        <v>530</v>
      </c>
      <c r="B517" s="43" t="s">
        <v>531</v>
      </c>
      <c r="C517" s="44">
        <v>504</v>
      </c>
      <c r="D517" s="47"/>
      <c r="E517" s="47"/>
      <c r="F517" s="46" t="str">
        <f t="shared" si="8"/>
        <v>-</v>
      </c>
    </row>
    <row r="518" spans="1:6" s="41" customFormat="1" x14ac:dyDescent="0.2">
      <c r="A518" s="42">
        <v>85</v>
      </c>
      <c r="B518" s="43" t="s">
        <v>532</v>
      </c>
      <c r="C518" s="44">
        <v>505</v>
      </c>
      <c r="D518" s="45">
        <f>D519+D522+D525+D528</f>
        <v>0</v>
      </c>
      <c r="E518" s="45">
        <f>E519+E522+E525+E528</f>
        <v>0</v>
      </c>
      <c r="F518" s="46" t="str">
        <f t="shared" si="8"/>
        <v>-</v>
      </c>
    </row>
    <row r="519" spans="1:6" s="41" customFormat="1" x14ac:dyDescent="0.2">
      <c r="A519" s="42">
        <v>851</v>
      </c>
      <c r="B519" s="43" t="s">
        <v>533</v>
      </c>
      <c r="C519" s="44">
        <v>506</v>
      </c>
      <c r="D519" s="45">
        <f>SUM(D520:D521)</f>
        <v>0</v>
      </c>
      <c r="E519" s="45">
        <f>SUM(E520:E521)</f>
        <v>0</v>
      </c>
      <c r="F519" s="46" t="str">
        <f t="shared" si="8"/>
        <v>-</v>
      </c>
    </row>
    <row r="520" spans="1:6" s="41" customFormat="1" x14ac:dyDescent="0.2">
      <c r="A520" s="42">
        <v>8511</v>
      </c>
      <c r="B520" s="43" t="s">
        <v>534</v>
      </c>
      <c r="C520" s="44">
        <v>507</v>
      </c>
      <c r="D520" s="47"/>
      <c r="E520" s="47"/>
      <c r="F520" s="46" t="str">
        <f t="shared" si="8"/>
        <v>-</v>
      </c>
    </row>
    <row r="521" spans="1:6" s="41" customFormat="1" x14ac:dyDescent="0.2">
      <c r="A521" s="42">
        <v>8512</v>
      </c>
      <c r="B521" s="43" t="s">
        <v>535</v>
      </c>
      <c r="C521" s="44">
        <v>508</v>
      </c>
      <c r="D521" s="47"/>
      <c r="E521" s="47"/>
      <c r="F521" s="46" t="str">
        <f t="shared" si="8"/>
        <v>-</v>
      </c>
    </row>
    <row r="522" spans="1:6" s="41" customFormat="1" x14ac:dyDescent="0.2">
      <c r="A522" s="42">
        <v>852</v>
      </c>
      <c r="B522" s="43" t="s">
        <v>536</v>
      </c>
      <c r="C522" s="44">
        <v>509</v>
      </c>
      <c r="D522" s="45">
        <f>SUM(D523:D524)</f>
        <v>0</v>
      </c>
      <c r="E522" s="45">
        <f>SUM(E523:E524)</f>
        <v>0</v>
      </c>
      <c r="F522" s="46" t="str">
        <f t="shared" si="8"/>
        <v>-</v>
      </c>
    </row>
    <row r="523" spans="1:6" s="41" customFormat="1" x14ac:dyDescent="0.2">
      <c r="A523" s="42">
        <v>8521</v>
      </c>
      <c r="B523" s="43" t="s">
        <v>537</v>
      </c>
      <c r="C523" s="44">
        <v>510</v>
      </c>
      <c r="D523" s="47"/>
      <c r="E523" s="47"/>
      <c r="F523" s="46" t="str">
        <f t="shared" si="8"/>
        <v>-</v>
      </c>
    </row>
    <row r="524" spans="1:6" s="41" customFormat="1" x14ac:dyDescent="0.2">
      <c r="A524" s="42">
        <v>8522</v>
      </c>
      <c r="B524" s="43" t="s">
        <v>538</v>
      </c>
      <c r="C524" s="44">
        <v>511</v>
      </c>
      <c r="D524" s="47"/>
      <c r="E524" s="47"/>
      <c r="F524" s="46" t="str">
        <f t="shared" si="8"/>
        <v>-</v>
      </c>
    </row>
    <row r="525" spans="1:6" s="41" customFormat="1" x14ac:dyDescent="0.2">
      <c r="A525" s="42">
        <v>853</v>
      </c>
      <c r="B525" s="43" t="s">
        <v>539</v>
      </c>
      <c r="C525" s="44">
        <v>512</v>
      </c>
      <c r="D525" s="45">
        <f>SUM(D526:D527)</f>
        <v>0</v>
      </c>
      <c r="E525" s="45">
        <f>SUM(E526:E527)</f>
        <v>0</v>
      </c>
      <c r="F525" s="46" t="str">
        <f t="shared" si="8"/>
        <v>-</v>
      </c>
    </row>
    <row r="526" spans="1:6" s="41" customFormat="1" x14ac:dyDescent="0.2">
      <c r="A526" s="42">
        <v>8531</v>
      </c>
      <c r="B526" s="43" t="s">
        <v>540</v>
      </c>
      <c r="C526" s="44">
        <v>513</v>
      </c>
      <c r="D526" s="47"/>
      <c r="E526" s="47"/>
      <c r="F526" s="46" t="str">
        <f t="shared" si="8"/>
        <v>-</v>
      </c>
    </row>
    <row r="527" spans="1:6" s="41" customFormat="1" x14ac:dyDescent="0.2">
      <c r="A527" s="42">
        <v>8532</v>
      </c>
      <c r="B527" s="43" t="s">
        <v>541</v>
      </c>
      <c r="C527" s="44">
        <v>514</v>
      </c>
      <c r="D527" s="47"/>
      <c r="E527" s="47"/>
      <c r="F527" s="46" t="str">
        <f t="shared" si="8"/>
        <v>-</v>
      </c>
    </row>
    <row r="528" spans="1:6" s="41" customFormat="1" x14ac:dyDescent="0.2">
      <c r="A528" s="42">
        <v>854</v>
      </c>
      <c r="B528" s="43" t="s">
        <v>542</v>
      </c>
      <c r="C528" s="44">
        <v>515</v>
      </c>
      <c r="D528" s="45">
        <f>SUM(D529:D530)</f>
        <v>0</v>
      </c>
      <c r="E528" s="45">
        <f>SUM(E529:E530)</f>
        <v>0</v>
      </c>
      <c r="F528" s="46" t="str">
        <f t="shared" si="8"/>
        <v>-</v>
      </c>
    </row>
    <row r="529" spans="1:6" s="41" customFormat="1" x14ac:dyDescent="0.2">
      <c r="A529" s="42">
        <v>8541</v>
      </c>
      <c r="B529" s="43" t="s">
        <v>543</v>
      </c>
      <c r="C529" s="44">
        <v>516</v>
      </c>
      <c r="D529" s="47"/>
      <c r="E529" s="47"/>
      <c r="F529" s="46" t="str">
        <f t="shared" si="8"/>
        <v>-</v>
      </c>
    </row>
    <row r="530" spans="1:6" s="41" customFormat="1" x14ac:dyDescent="0.2">
      <c r="A530" s="42">
        <v>8542</v>
      </c>
      <c r="B530" s="43" t="s">
        <v>544</v>
      </c>
      <c r="C530" s="44">
        <v>517</v>
      </c>
      <c r="D530" s="47"/>
      <c r="E530" s="47"/>
      <c r="F530" s="46" t="str">
        <f t="shared" si="8"/>
        <v>-</v>
      </c>
    </row>
    <row r="531" spans="1:6" s="41" customFormat="1" x14ac:dyDescent="0.2">
      <c r="A531" s="42">
        <v>5</v>
      </c>
      <c r="B531" s="43" t="s">
        <v>545</v>
      </c>
      <c r="C531" s="44">
        <v>518</v>
      </c>
      <c r="D531" s="45">
        <f>D532+D570+D583+D596+D628</f>
        <v>497500</v>
      </c>
      <c r="E531" s="45">
        <f>E532+E570+E583+E596+E628</f>
        <v>497500</v>
      </c>
      <c r="F531" s="46">
        <f t="shared" si="8"/>
        <v>100</v>
      </c>
    </row>
    <row r="532" spans="1:6" s="41" customFormat="1" x14ac:dyDescent="0.2">
      <c r="A532" s="42">
        <v>51</v>
      </c>
      <c r="B532" s="43" t="s">
        <v>546</v>
      </c>
      <c r="C532" s="44">
        <v>519</v>
      </c>
      <c r="D532" s="45">
        <f>D533+D538+D541+D545+D546+D553+D558+D566</f>
        <v>0</v>
      </c>
      <c r="E532" s="45">
        <f>E533+E538+E541+E545+E546+E553+E558+E566</f>
        <v>0</v>
      </c>
      <c r="F532" s="46" t="str">
        <f t="shared" si="8"/>
        <v>-</v>
      </c>
    </row>
    <row r="533" spans="1:6" s="41" customFormat="1" ht="24" x14ac:dyDescent="0.2">
      <c r="A533" s="42">
        <v>511</v>
      </c>
      <c r="B533" s="43" t="s">
        <v>547</v>
      </c>
      <c r="C533" s="44">
        <v>520</v>
      </c>
      <c r="D533" s="45">
        <f>SUM(D534:D537)</f>
        <v>0</v>
      </c>
      <c r="E533" s="45">
        <f>SUM(E534:E537)</f>
        <v>0</v>
      </c>
      <c r="F533" s="46" t="str">
        <f t="shared" si="8"/>
        <v>-</v>
      </c>
    </row>
    <row r="534" spans="1:6" s="41" customFormat="1" x14ac:dyDescent="0.2">
      <c r="A534" s="42">
        <v>5113</v>
      </c>
      <c r="B534" s="43" t="s">
        <v>548</v>
      </c>
      <c r="C534" s="44">
        <v>521</v>
      </c>
      <c r="D534" s="47"/>
      <c r="E534" s="47"/>
      <c r="F534" s="46" t="str">
        <f t="shared" si="8"/>
        <v>-</v>
      </c>
    </row>
    <row r="535" spans="1:6" s="41" customFormat="1" x14ac:dyDescent="0.2">
      <c r="A535" s="42">
        <v>5114</v>
      </c>
      <c r="B535" s="43" t="s">
        <v>549</v>
      </c>
      <c r="C535" s="44">
        <v>522</v>
      </c>
      <c r="D535" s="47"/>
      <c r="E535" s="47"/>
      <c r="F535" s="46" t="str">
        <f t="shared" si="8"/>
        <v>-</v>
      </c>
    </row>
    <row r="536" spans="1:6" s="41" customFormat="1" x14ac:dyDescent="0.2">
      <c r="A536" s="42">
        <v>5115</v>
      </c>
      <c r="B536" s="43" t="s">
        <v>550</v>
      </c>
      <c r="C536" s="44">
        <v>523</v>
      </c>
      <c r="D536" s="47"/>
      <c r="E536" s="47"/>
      <c r="F536" s="46" t="str">
        <f t="shared" si="8"/>
        <v>-</v>
      </c>
    </row>
    <row r="537" spans="1:6" s="41" customFormat="1" x14ac:dyDescent="0.2">
      <c r="A537" s="42">
        <v>5116</v>
      </c>
      <c r="B537" s="43" t="s">
        <v>551</v>
      </c>
      <c r="C537" s="44">
        <v>524</v>
      </c>
      <c r="D537" s="47"/>
      <c r="E537" s="47"/>
      <c r="F537" s="46" t="str">
        <f t="shared" si="8"/>
        <v>-</v>
      </c>
    </row>
    <row r="538" spans="1:6" s="41" customFormat="1" x14ac:dyDescent="0.2">
      <c r="A538" s="42">
        <v>512</v>
      </c>
      <c r="B538" s="48" t="s">
        <v>552</v>
      </c>
      <c r="C538" s="44">
        <v>525</v>
      </c>
      <c r="D538" s="45">
        <f>SUM(D539:D540)</f>
        <v>0</v>
      </c>
      <c r="E538" s="45">
        <f>SUM(E539:E540)</f>
        <v>0</v>
      </c>
      <c r="F538" s="46" t="str">
        <f t="shared" si="8"/>
        <v>-</v>
      </c>
    </row>
    <row r="539" spans="1:6" s="41" customFormat="1" x14ac:dyDescent="0.2">
      <c r="A539" s="42">
        <v>5121</v>
      </c>
      <c r="B539" s="43" t="s">
        <v>553</v>
      </c>
      <c r="C539" s="44">
        <v>526</v>
      </c>
      <c r="D539" s="47"/>
      <c r="E539" s="47"/>
      <c r="F539" s="46" t="str">
        <f t="shared" si="8"/>
        <v>-</v>
      </c>
    </row>
    <row r="540" spans="1:6" s="41" customFormat="1" x14ac:dyDescent="0.2">
      <c r="A540" s="42">
        <v>5122</v>
      </c>
      <c r="B540" s="43" t="s">
        <v>554</v>
      </c>
      <c r="C540" s="44">
        <v>527</v>
      </c>
      <c r="D540" s="47"/>
      <c r="E540" s="47"/>
      <c r="F540" s="46" t="str">
        <f t="shared" si="8"/>
        <v>-</v>
      </c>
    </row>
    <row r="541" spans="1:6" s="41" customFormat="1" ht="24" x14ac:dyDescent="0.2">
      <c r="A541" s="42">
        <v>513</v>
      </c>
      <c r="B541" s="43" t="s">
        <v>555</v>
      </c>
      <c r="C541" s="44">
        <v>528</v>
      </c>
      <c r="D541" s="45">
        <f>SUM(D542:D544)</f>
        <v>0</v>
      </c>
      <c r="E541" s="45">
        <f>SUM(E542:E544)</f>
        <v>0</v>
      </c>
      <c r="F541" s="46" t="str">
        <f t="shared" si="8"/>
        <v>-</v>
      </c>
    </row>
    <row r="542" spans="1:6" s="41" customFormat="1" x14ac:dyDescent="0.2">
      <c r="A542" s="42">
        <v>5132</v>
      </c>
      <c r="B542" s="43" t="s">
        <v>556</v>
      </c>
      <c r="C542" s="44">
        <v>529</v>
      </c>
      <c r="D542" s="47"/>
      <c r="E542" s="47"/>
      <c r="F542" s="46" t="str">
        <f t="shared" si="8"/>
        <v>-</v>
      </c>
    </row>
    <row r="543" spans="1:6" s="41" customFormat="1" x14ac:dyDescent="0.2">
      <c r="A543" s="56">
        <v>5133</v>
      </c>
      <c r="B543" s="43" t="s">
        <v>557</v>
      </c>
      <c r="C543" s="44">
        <v>530</v>
      </c>
      <c r="D543" s="47"/>
      <c r="E543" s="47"/>
      <c r="F543" s="46" t="str">
        <f t="shared" si="8"/>
        <v>-</v>
      </c>
    </row>
    <row r="544" spans="1:6" s="41" customFormat="1" x14ac:dyDescent="0.2">
      <c r="A544" s="56">
        <v>5134</v>
      </c>
      <c r="B544" s="43" t="s">
        <v>558</v>
      </c>
      <c r="C544" s="44">
        <v>531</v>
      </c>
      <c r="D544" s="47"/>
      <c r="E544" s="47"/>
      <c r="F544" s="46" t="str">
        <f t="shared" si="8"/>
        <v>-</v>
      </c>
    </row>
    <row r="545" spans="1:6" s="41" customFormat="1" x14ac:dyDescent="0.2">
      <c r="A545" s="42">
        <v>514</v>
      </c>
      <c r="B545" s="48" t="s">
        <v>559</v>
      </c>
      <c r="C545" s="44">
        <v>532</v>
      </c>
      <c r="D545" s="47"/>
      <c r="E545" s="47"/>
      <c r="F545" s="46" t="str">
        <f t="shared" si="8"/>
        <v>-</v>
      </c>
    </row>
    <row r="546" spans="1:6" s="41" customFormat="1" ht="24" x14ac:dyDescent="0.2">
      <c r="A546" s="42">
        <v>515</v>
      </c>
      <c r="B546" s="43" t="s">
        <v>560</v>
      </c>
      <c r="C546" s="44">
        <v>533</v>
      </c>
      <c r="D546" s="45">
        <f>SUM(D547:D552)</f>
        <v>0</v>
      </c>
      <c r="E546" s="45">
        <f>SUM(E547:E552)</f>
        <v>0</v>
      </c>
      <c r="F546" s="46" t="str">
        <f t="shared" si="8"/>
        <v>-</v>
      </c>
    </row>
    <row r="547" spans="1:6" s="41" customFormat="1" x14ac:dyDescent="0.2">
      <c r="A547" s="42">
        <v>5153</v>
      </c>
      <c r="B547" s="43" t="s">
        <v>561</v>
      </c>
      <c r="C547" s="44">
        <v>534</v>
      </c>
      <c r="D547" s="47"/>
      <c r="E547" s="47"/>
      <c r="F547" s="46" t="str">
        <f t="shared" si="8"/>
        <v>-</v>
      </c>
    </row>
    <row r="548" spans="1:6" s="41" customFormat="1" x14ac:dyDescent="0.2">
      <c r="A548" s="42">
        <v>5154</v>
      </c>
      <c r="B548" s="43" t="s">
        <v>562</v>
      </c>
      <c r="C548" s="44">
        <v>535</v>
      </c>
      <c r="D548" s="47"/>
      <c r="E548" s="47"/>
      <c r="F548" s="46" t="str">
        <f t="shared" si="8"/>
        <v>-</v>
      </c>
    </row>
    <row r="549" spans="1:6" s="41" customFormat="1" x14ac:dyDescent="0.2">
      <c r="A549" s="42">
        <v>5155</v>
      </c>
      <c r="B549" s="43" t="s">
        <v>563</v>
      </c>
      <c r="C549" s="44">
        <v>536</v>
      </c>
      <c r="D549" s="47"/>
      <c r="E549" s="47"/>
      <c r="F549" s="46" t="str">
        <f t="shared" si="8"/>
        <v>-</v>
      </c>
    </row>
    <row r="550" spans="1:6" s="41" customFormat="1" x14ac:dyDescent="0.2">
      <c r="A550" s="42">
        <v>5156</v>
      </c>
      <c r="B550" s="43" t="s">
        <v>564</v>
      </c>
      <c r="C550" s="44">
        <v>537</v>
      </c>
      <c r="D550" s="47"/>
      <c r="E550" s="47"/>
      <c r="F550" s="46" t="str">
        <f t="shared" si="8"/>
        <v>-</v>
      </c>
    </row>
    <row r="551" spans="1:6" s="41" customFormat="1" x14ac:dyDescent="0.2">
      <c r="A551" s="42">
        <v>5157</v>
      </c>
      <c r="B551" s="43" t="s">
        <v>565</v>
      </c>
      <c r="C551" s="44">
        <v>538</v>
      </c>
      <c r="D551" s="47"/>
      <c r="E551" s="47"/>
      <c r="F551" s="46" t="str">
        <f t="shared" ref="F551:F614" si="9">IF(D551&lt;&gt;0,IF(E551/D551&gt;=100,"&gt;&gt;100",E551/D551*100),"-")</f>
        <v>-</v>
      </c>
    </row>
    <row r="552" spans="1:6" s="41" customFormat="1" x14ac:dyDescent="0.2">
      <c r="A552" s="42">
        <v>5158</v>
      </c>
      <c r="B552" s="43" t="s">
        <v>566</v>
      </c>
      <c r="C552" s="44">
        <v>539</v>
      </c>
      <c r="D552" s="47"/>
      <c r="E552" s="47"/>
      <c r="F552" s="46" t="str">
        <f t="shared" si="9"/>
        <v>-</v>
      </c>
    </row>
    <row r="553" spans="1:6" s="41" customFormat="1" x14ac:dyDescent="0.2">
      <c r="A553" s="42">
        <v>516</v>
      </c>
      <c r="B553" s="48" t="s">
        <v>567</v>
      </c>
      <c r="C553" s="44">
        <v>540</v>
      </c>
      <c r="D553" s="45">
        <f>SUM(D554:D557)</f>
        <v>0</v>
      </c>
      <c r="E553" s="45">
        <f>SUM(E554:E557)</f>
        <v>0</v>
      </c>
      <c r="F553" s="46" t="str">
        <f t="shared" si="9"/>
        <v>-</v>
      </c>
    </row>
    <row r="554" spans="1:6" s="41" customFormat="1" x14ac:dyDescent="0.2">
      <c r="A554" s="42">
        <v>5163</v>
      </c>
      <c r="B554" s="43" t="s">
        <v>568</v>
      </c>
      <c r="C554" s="44">
        <v>541</v>
      </c>
      <c r="D554" s="47"/>
      <c r="E554" s="47"/>
      <c r="F554" s="46" t="str">
        <f t="shared" si="9"/>
        <v>-</v>
      </c>
    </row>
    <row r="555" spans="1:6" s="41" customFormat="1" x14ac:dyDescent="0.2">
      <c r="A555" s="42">
        <v>5164</v>
      </c>
      <c r="B555" s="43" t="s">
        <v>569</v>
      </c>
      <c r="C555" s="44">
        <v>542</v>
      </c>
      <c r="D555" s="47"/>
      <c r="E555" s="47"/>
      <c r="F555" s="46" t="str">
        <f t="shared" si="9"/>
        <v>-</v>
      </c>
    </row>
    <row r="556" spans="1:6" s="41" customFormat="1" x14ac:dyDescent="0.2">
      <c r="A556" s="42">
        <v>5165</v>
      </c>
      <c r="B556" s="43" t="s">
        <v>570</v>
      </c>
      <c r="C556" s="44">
        <v>543</v>
      </c>
      <c r="D556" s="47"/>
      <c r="E556" s="47"/>
      <c r="F556" s="46" t="str">
        <f t="shared" si="9"/>
        <v>-</v>
      </c>
    </row>
    <row r="557" spans="1:6" s="41" customFormat="1" x14ac:dyDescent="0.2">
      <c r="A557" s="42">
        <v>5166</v>
      </c>
      <c r="B557" s="43" t="s">
        <v>571</v>
      </c>
      <c r="C557" s="44">
        <v>544</v>
      </c>
      <c r="D557" s="47"/>
      <c r="E557" s="47"/>
      <c r="F557" s="46" t="str">
        <f t="shared" si="9"/>
        <v>-</v>
      </c>
    </row>
    <row r="558" spans="1:6" s="41" customFormat="1" x14ac:dyDescent="0.2">
      <c r="A558" s="42">
        <v>517</v>
      </c>
      <c r="B558" s="43" t="s">
        <v>572</v>
      </c>
      <c r="C558" s="44">
        <v>545</v>
      </c>
      <c r="D558" s="45">
        <f>SUM(D559:D565)</f>
        <v>0</v>
      </c>
      <c r="E558" s="45">
        <f>SUM(E559:E565)</f>
        <v>0</v>
      </c>
      <c r="F558" s="46" t="str">
        <f t="shared" si="9"/>
        <v>-</v>
      </c>
    </row>
    <row r="559" spans="1:6" s="41" customFormat="1" x14ac:dyDescent="0.2">
      <c r="A559" s="42">
        <v>5171</v>
      </c>
      <c r="B559" s="43" t="s">
        <v>573</v>
      </c>
      <c r="C559" s="44">
        <v>546</v>
      </c>
      <c r="D559" s="47"/>
      <c r="E559" s="47"/>
      <c r="F559" s="46" t="str">
        <f t="shared" si="9"/>
        <v>-</v>
      </c>
    </row>
    <row r="560" spans="1:6" s="41" customFormat="1" x14ac:dyDescent="0.2">
      <c r="A560" s="42">
        <v>5172</v>
      </c>
      <c r="B560" s="43" t="s">
        <v>574</v>
      </c>
      <c r="C560" s="44">
        <v>547</v>
      </c>
      <c r="D560" s="47"/>
      <c r="E560" s="47"/>
      <c r="F560" s="46" t="str">
        <f t="shared" si="9"/>
        <v>-</v>
      </c>
    </row>
    <row r="561" spans="1:6" s="41" customFormat="1" x14ac:dyDescent="0.2">
      <c r="A561" s="42">
        <v>5173</v>
      </c>
      <c r="B561" s="43" t="s">
        <v>575</v>
      </c>
      <c r="C561" s="44">
        <v>548</v>
      </c>
      <c r="D561" s="47"/>
      <c r="E561" s="47"/>
      <c r="F561" s="46" t="str">
        <f t="shared" si="9"/>
        <v>-</v>
      </c>
    </row>
    <row r="562" spans="1:6" s="41" customFormat="1" x14ac:dyDescent="0.2">
      <c r="A562" s="42">
        <v>5174</v>
      </c>
      <c r="B562" s="43" t="s">
        <v>576</v>
      </c>
      <c r="C562" s="44">
        <v>549</v>
      </c>
      <c r="D562" s="47"/>
      <c r="E562" s="47"/>
      <c r="F562" s="46" t="str">
        <f t="shared" si="9"/>
        <v>-</v>
      </c>
    </row>
    <row r="563" spans="1:6" s="41" customFormat="1" x14ac:dyDescent="0.2">
      <c r="A563" s="42">
        <v>5175</v>
      </c>
      <c r="B563" s="43" t="s">
        <v>577</v>
      </c>
      <c r="C563" s="44">
        <v>550</v>
      </c>
      <c r="D563" s="47"/>
      <c r="E563" s="47"/>
      <c r="F563" s="46" t="str">
        <f t="shared" si="9"/>
        <v>-</v>
      </c>
    </row>
    <row r="564" spans="1:6" s="41" customFormat="1" x14ac:dyDescent="0.2">
      <c r="A564" s="42">
        <v>5176</v>
      </c>
      <c r="B564" s="43" t="s">
        <v>578</v>
      </c>
      <c r="C564" s="44">
        <v>551</v>
      </c>
      <c r="D564" s="47"/>
      <c r="E564" s="47"/>
      <c r="F564" s="46" t="str">
        <f t="shared" si="9"/>
        <v>-</v>
      </c>
    </row>
    <row r="565" spans="1:6" s="41" customFormat="1" x14ac:dyDescent="0.2">
      <c r="A565" s="42">
        <v>5177</v>
      </c>
      <c r="B565" s="48" t="s">
        <v>579</v>
      </c>
      <c r="C565" s="44">
        <v>552</v>
      </c>
      <c r="D565" s="47"/>
      <c r="E565" s="47"/>
      <c r="F565" s="46" t="str">
        <f t="shared" si="9"/>
        <v>-</v>
      </c>
    </row>
    <row r="566" spans="1:6" s="41" customFormat="1" x14ac:dyDescent="0.2">
      <c r="A566" s="42" t="s">
        <v>580</v>
      </c>
      <c r="B566" s="43" t="s">
        <v>581</v>
      </c>
      <c r="C566" s="44">
        <v>553</v>
      </c>
      <c r="D566" s="45">
        <f>SUM(D567:D569)</f>
        <v>0</v>
      </c>
      <c r="E566" s="45">
        <f>SUM(E567:E569)</f>
        <v>0</v>
      </c>
      <c r="F566" s="46" t="str">
        <f t="shared" si="9"/>
        <v>-</v>
      </c>
    </row>
    <row r="567" spans="1:6" s="41" customFormat="1" x14ac:dyDescent="0.2">
      <c r="A567" s="42" t="s">
        <v>582</v>
      </c>
      <c r="B567" s="43" t="s">
        <v>583</v>
      </c>
      <c r="C567" s="44">
        <v>554</v>
      </c>
      <c r="D567" s="47"/>
      <c r="E567" s="47"/>
      <c r="F567" s="46" t="str">
        <f t="shared" si="9"/>
        <v>-</v>
      </c>
    </row>
    <row r="568" spans="1:6" s="41" customFormat="1" x14ac:dyDescent="0.2">
      <c r="A568" s="42" t="s">
        <v>584</v>
      </c>
      <c r="B568" s="43" t="s">
        <v>585</v>
      </c>
      <c r="C568" s="44">
        <v>555</v>
      </c>
      <c r="D568" s="47"/>
      <c r="E568" s="47"/>
      <c r="F568" s="46" t="str">
        <f t="shared" si="9"/>
        <v>-</v>
      </c>
    </row>
    <row r="569" spans="1:6" s="41" customFormat="1" x14ac:dyDescent="0.2">
      <c r="A569" s="42" t="s">
        <v>586</v>
      </c>
      <c r="B569" s="43" t="s">
        <v>587</v>
      </c>
      <c r="C569" s="44">
        <v>556</v>
      </c>
      <c r="D569" s="47"/>
      <c r="E569" s="47"/>
      <c r="F569" s="46" t="str">
        <f t="shared" si="9"/>
        <v>-</v>
      </c>
    </row>
    <row r="570" spans="1:6" s="41" customFormat="1" x14ac:dyDescent="0.2">
      <c r="A570" s="42">
        <v>52</v>
      </c>
      <c r="B570" s="43" t="s">
        <v>588</v>
      </c>
      <c r="C570" s="44">
        <v>557</v>
      </c>
      <c r="D570" s="45">
        <f>D571+D574+D577+D580</f>
        <v>0</v>
      </c>
      <c r="E570" s="45">
        <f>E571+E574+E577+E580</f>
        <v>0</v>
      </c>
      <c r="F570" s="46" t="str">
        <f t="shared" si="9"/>
        <v>-</v>
      </c>
    </row>
    <row r="571" spans="1:6" s="41" customFormat="1" x14ac:dyDescent="0.2">
      <c r="A571" s="42">
        <v>521</v>
      </c>
      <c r="B571" s="43" t="s">
        <v>589</v>
      </c>
      <c r="C571" s="44">
        <v>558</v>
      </c>
      <c r="D571" s="45">
        <f>SUM(D572:D573)</f>
        <v>0</v>
      </c>
      <c r="E571" s="45">
        <f>SUM(E572:E573)</f>
        <v>0</v>
      </c>
      <c r="F571" s="46" t="str">
        <f t="shared" si="9"/>
        <v>-</v>
      </c>
    </row>
    <row r="572" spans="1:6" s="41" customFormat="1" x14ac:dyDescent="0.2">
      <c r="A572" s="42">
        <v>5211</v>
      </c>
      <c r="B572" s="43" t="s">
        <v>590</v>
      </c>
      <c r="C572" s="44">
        <v>559</v>
      </c>
      <c r="D572" s="47"/>
      <c r="E572" s="47"/>
      <c r="F572" s="46" t="str">
        <f t="shared" si="9"/>
        <v>-</v>
      </c>
    </row>
    <row r="573" spans="1:6" s="41" customFormat="1" x14ac:dyDescent="0.2">
      <c r="A573" s="42">
        <v>5212</v>
      </c>
      <c r="B573" s="43" t="s">
        <v>591</v>
      </c>
      <c r="C573" s="44">
        <v>560</v>
      </c>
      <c r="D573" s="47"/>
      <c r="E573" s="47"/>
      <c r="F573" s="46" t="str">
        <f t="shared" si="9"/>
        <v>-</v>
      </c>
    </row>
    <row r="574" spans="1:6" s="41" customFormat="1" x14ac:dyDescent="0.2">
      <c r="A574" s="42">
        <v>522</v>
      </c>
      <c r="B574" s="43" t="s">
        <v>592</v>
      </c>
      <c r="C574" s="44">
        <v>561</v>
      </c>
      <c r="D574" s="45">
        <f>SUM(D575:D576)</f>
        <v>0</v>
      </c>
      <c r="E574" s="45">
        <f>SUM(E575:E576)</f>
        <v>0</v>
      </c>
      <c r="F574" s="46" t="str">
        <f t="shared" si="9"/>
        <v>-</v>
      </c>
    </row>
    <row r="575" spans="1:6" s="41" customFormat="1" x14ac:dyDescent="0.2">
      <c r="A575" s="42">
        <v>5221</v>
      </c>
      <c r="B575" s="43" t="s">
        <v>480</v>
      </c>
      <c r="C575" s="44">
        <v>562</v>
      </c>
      <c r="D575" s="47"/>
      <c r="E575" s="47"/>
      <c r="F575" s="46" t="str">
        <f t="shared" si="9"/>
        <v>-</v>
      </c>
    </row>
    <row r="576" spans="1:6" s="41" customFormat="1" x14ac:dyDescent="0.2">
      <c r="A576" s="42">
        <v>5222</v>
      </c>
      <c r="B576" s="43" t="s">
        <v>481</v>
      </c>
      <c r="C576" s="44">
        <v>563</v>
      </c>
      <c r="D576" s="47"/>
      <c r="E576" s="47"/>
      <c r="F576" s="46" t="str">
        <f t="shared" si="9"/>
        <v>-</v>
      </c>
    </row>
    <row r="577" spans="1:6" s="41" customFormat="1" x14ac:dyDescent="0.2">
      <c r="A577" s="42">
        <v>523</v>
      </c>
      <c r="B577" s="43" t="s">
        <v>593</v>
      </c>
      <c r="C577" s="44">
        <v>564</v>
      </c>
      <c r="D577" s="45">
        <f>SUM(D578:D579)</f>
        <v>0</v>
      </c>
      <c r="E577" s="45">
        <f>SUM(E578:E579)</f>
        <v>0</v>
      </c>
      <c r="F577" s="46" t="str">
        <f t="shared" si="9"/>
        <v>-</v>
      </c>
    </row>
    <row r="578" spans="1:6" s="41" customFormat="1" x14ac:dyDescent="0.2">
      <c r="A578" s="42">
        <v>5231</v>
      </c>
      <c r="B578" s="43" t="s">
        <v>483</v>
      </c>
      <c r="C578" s="44">
        <v>565</v>
      </c>
      <c r="D578" s="47"/>
      <c r="E578" s="47"/>
      <c r="F578" s="46" t="str">
        <f t="shared" si="9"/>
        <v>-</v>
      </c>
    </row>
    <row r="579" spans="1:6" s="41" customFormat="1" x14ac:dyDescent="0.2">
      <c r="A579" s="42">
        <v>5232</v>
      </c>
      <c r="B579" s="43" t="s">
        <v>484</v>
      </c>
      <c r="C579" s="44">
        <v>566</v>
      </c>
      <c r="D579" s="47"/>
      <c r="E579" s="47"/>
      <c r="F579" s="46" t="str">
        <f t="shared" si="9"/>
        <v>-</v>
      </c>
    </row>
    <row r="580" spans="1:6" s="41" customFormat="1" x14ac:dyDescent="0.2">
      <c r="A580" s="42">
        <v>524</v>
      </c>
      <c r="B580" s="43" t="s">
        <v>594</v>
      </c>
      <c r="C580" s="44">
        <v>567</v>
      </c>
      <c r="D580" s="45">
        <f>SUM(D581:D582)</f>
        <v>0</v>
      </c>
      <c r="E580" s="45">
        <f>SUM(E581:E582)</f>
        <v>0</v>
      </c>
      <c r="F580" s="46" t="str">
        <f t="shared" si="9"/>
        <v>-</v>
      </c>
    </row>
    <row r="581" spans="1:6" s="41" customFormat="1" x14ac:dyDescent="0.2">
      <c r="A581" s="56">
        <v>5241</v>
      </c>
      <c r="B581" s="43" t="s">
        <v>595</v>
      </c>
      <c r="C581" s="44">
        <v>568</v>
      </c>
      <c r="D581" s="47"/>
      <c r="E581" s="47"/>
      <c r="F581" s="46" t="str">
        <f t="shared" si="9"/>
        <v>-</v>
      </c>
    </row>
    <row r="582" spans="1:6" s="41" customFormat="1" x14ac:dyDescent="0.2">
      <c r="A582" s="56">
        <v>5242</v>
      </c>
      <c r="B582" s="43" t="s">
        <v>544</v>
      </c>
      <c r="C582" s="44">
        <v>569</v>
      </c>
      <c r="D582" s="47"/>
      <c r="E582" s="47"/>
      <c r="F582" s="46" t="str">
        <f t="shared" si="9"/>
        <v>-</v>
      </c>
    </row>
    <row r="583" spans="1:6" s="41" customFormat="1" x14ac:dyDescent="0.2">
      <c r="A583" s="42">
        <v>53</v>
      </c>
      <c r="B583" s="43" t="s">
        <v>596</v>
      </c>
      <c r="C583" s="44">
        <v>570</v>
      </c>
      <c r="D583" s="45">
        <f>D584+D588+D590+D593</f>
        <v>0</v>
      </c>
      <c r="E583" s="45">
        <f>E584+E588+E590+E593</f>
        <v>0</v>
      </c>
      <c r="F583" s="46" t="str">
        <f t="shared" si="9"/>
        <v>-</v>
      </c>
    </row>
    <row r="584" spans="1:6" s="41" customFormat="1" ht="24" x14ac:dyDescent="0.2">
      <c r="A584" s="42">
        <v>531</v>
      </c>
      <c r="B584" s="49" t="s">
        <v>597</v>
      </c>
      <c r="C584" s="44">
        <v>571</v>
      </c>
      <c r="D584" s="45">
        <f>SUM(D585:D587)</f>
        <v>0</v>
      </c>
      <c r="E584" s="45">
        <f>SUM(E585:E587)</f>
        <v>0</v>
      </c>
      <c r="F584" s="46" t="str">
        <f t="shared" si="9"/>
        <v>-</v>
      </c>
    </row>
    <row r="585" spans="1:6" s="41" customFormat="1" x14ac:dyDescent="0.2">
      <c r="A585" s="42">
        <v>5312</v>
      </c>
      <c r="B585" s="43" t="s">
        <v>490</v>
      </c>
      <c r="C585" s="44">
        <v>572</v>
      </c>
      <c r="D585" s="47"/>
      <c r="E585" s="47"/>
      <c r="F585" s="46" t="str">
        <f t="shared" si="9"/>
        <v>-</v>
      </c>
    </row>
    <row r="586" spans="1:6" s="41" customFormat="1" x14ac:dyDescent="0.2">
      <c r="A586" s="42">
        <v>5313</v>
      </c>
      <c r="B586" s="43" t="s">
        <v>491</v>
      </c>
      <c r="C586" s="44">
        <v>573</v>
      </c>
      <c r="D586" s="47"/>
      <c r="E586" s="47"/>
      <c r="F586" s="46" t="str">
        <f t="shared" si="9"/>
        <v>-</v>
      </c>
    </row>
    <row r="587" spans="1:6" s="41" customFormat="1" x14ac:dyDescent="0.2">
      <c r="A587" s="42">
        <v>5314</v>
      </c>
      <c r="B587" s="43" t="s">
        <v>492</v>
      </c>
      <c r="C587" s="44">
        <v>574</v>
      </c>
      <c r="D587" s="47"/>
      <c r="E587" s="47"/>
      <c r="F587" s="46" t="str">
        <f t="shared" si="9"/>
        <v>-</v>
      </c>
    </row>
    <row r="588" spans="1:6" s="41" customFormat="1" x14ac:dyDescent="0.2">
      <c r="A588" s="42">
        <v>532</v>
      </c>
      <c r="B588" s="43" t="s">
        <v>598</v>
      </c>
      <c r="C588" s="44">
        <v>575</v>
      </c>
      <c r="D588" s="45">
        <f>D589</f>
        <v>0</v>
      </c>
      <c r="E588" s="45">
        <f>E589</f>
        <v>0</v>
      </c>
      <c r="F588" s="46" t="str">
        <f t="shared" si="9"/>
        <v>-</v>
      </c>
    </row>
    <row r="589" spans="1:6" s="41" customFormat="1" x14ac:dyDescent="0.2">
      <c r="A589" s="42">
        <v>5321</v>
      </c>
      <c r="B589" s="43" t="s">
        <v>599</v>
      </c>
      <c r="C589" s="44">
        <v>576</v>
      </c>
      <c r="D589" s="47"/>
      <c r="E589" s="47"/>
      <c r="F589" s="46" t="str">
        <f t="shared" si="9"/>
        <v>-</v>
      </c>
    </row>
    <row r="590" spans="1:6" s="41" customFormat="1" ht="24" x14ac:dyDescent="0.2">
      <c r="A590" s="42">
        <v>533</v>
      </c>
      <c r="B590" s="43" t="s">
        <v>600</v>
      </c>
      <c r="C590" s="44">
        <v>577</v>
      </c>
      <c r="D590" s="45">
        <f>SUM(D591:D592)</f>
        <v>0</v>
      </c>
      <c r="E590" s="45">
        <f>SUM(E591:E592)</f>
        <v>0</v>
      </c>
      <c r="F590" s="46" t="str">
        <f t="shared" si="9"/>
        <v>-</v>
      </c>
    </row>
    <row r="591" spans="1:6" s="41" customFormat="1" ht="24" x14ac:dyDescent="0.2">
      <c r="A591" s="42">
        <v>5331</v>
      </c>
      <c r="B591" s="49" t="s">
        <v>601</v>
      </c>
      <c r="C591" s="44">
        <v>578</v>
      </c>
      <c r="D591" s="47"/>
      <c r="E591" s="47"/>
      <c r="F591" s="46" t="str">
        <f t="shared" si="9"/>
        <v>-</v>
      </c>
    </row>
    <row r="592" spans="1:6" s="41" customFormat="1" x14ac:dyDescent="0.2">
      <c r="A592" s="42">
        <v>5332</v>
      </c>
      <c r="B592" s="43" t="s">
        <v>602</v>
      </c>
      <c r="C592" s="44">
        <v>579</v>
      </c>
      <c r="D592" s="47"/>
      <c r="E592" s="47"/>
      <c r="F592" s="46" t="str">
        <f t="shared" si="9"/>
        <v>-</v>
      </c>
    </row>
    <row r="593" spans="1:6" s="41" customFormat="1" x14ac:dyDescent="0.2">
      <c r="A593" s="56">
        <v>534</v>
      </c>
      <c r="B593" s="43" t="s">
        <v>603</v>
      </c>
      <c r="C593" s="44">
        <v>580</v>
      </c>
      <c r="D593" s="45">
        <f>SUM(D594:D595)</f>
        <v>0</v>
      </c>
      <c r="E593" s="45">
        <f>SUM(E594:E595)</f>
        <v>0</v>
      </c>
      <c r="F593" s="46" t="str">
        <f t="shared" si="9"/>
        <v>-</v>
      </c>
    </row>
    <row r="594" spans="1:6" s="41" customFormat="1" x14ac:dyDescent="0.2">
      <c r="A594" s="42">
        <v>5341</v>
      </c>
      <c r="B594" s="43" t="s">
        <v>604</v>
      </c>
      <c r="C594" s="44">
        <v>581</v>
      </c>
      <c r="D594" s="47"/>
      <c r="E594" s="47"/>
      <c r="F594" s="46" t="str">
        <f t="shared" si="9"/>
        <v>-</v>
      </c>
    </row>
    <row r="595" spans="1:6" s="41" customFormat="1" x14ac:dyDescent="0.2">
      <c r="A595" s="42">
        <v>5342</v>
      </c>
      <c r="B595" s="43" t="s">
        <v>499</v>
      </c>
      <c r="C595" s="44">
        <v>582</v>
      </c>
      <c r="D595" s="47"/>
      <c r="E595" s="47"/>
      <c r="F595" s="46" t="str">
        <f t="shared" si="9"/>
        <v>-</v>
      </c>
    </row>
    <row r="596" spans="1:6" s="41" customFormat="1" x14ac:dyDescent="0.2">
      <c r="A596" s="42">
        <v>54</v>
      </c>
      <c r="B596" s="48" t="s">
        <v>605</v>
      </c>
      <c r="C596" s="44">
        <v>583</v>
      </c>
      <c r="D596" s="45">
        <f>D597+D602+D606+D608+D615+D620</f>
        <v>497500</v>
      </c>
      <c r="E596" s="45">
        <f>E597+E602+E606+E608+E615+E620</f>
        <v>497500</v>
      </c>
      <c r="F596" s="46">
        <f t="shared" si="9"/>
        <v>100</v>
      </c>
    </row>
    <row r="597" spans="1:6" s="41" customFormat="1" ht="24" x14ac:dyDescent="0.2">
      <c r="A597" s="42">
        <v>541</v>
      </c>
      <c r="B597" s="43" t="s">
        <v>606</v>
      </c>
      <c r="C597" s="44">
        <v>584</v>
      </c>
      <c r="D597" s="45">
        <f>SUM(D598:D601)</f>
        <v>0</v>
      </c>
      <c r="E597" s="45">
        <f>SUM(E598:E601)</f>
        <v>0</v>
      </c>
      <c r="F597" s="46" t="str">
        <f t="shared" si="9"/>
        <v>-</v>
      </c>
    </row>
    <row r="598" spans="1:6" s="41" customFormat="1" x14ac:dyDescent="0.2">
      <c r="A598" s="42">
        <v>5413</v>
      </c>
      <c r="B598" s="43" t="s">
        <v>607</v>
      </c>
      <c r="C598" s="44">
        <v>585</v>
      </c>
      <c r="D598" s="47"/>
      <c r="E598" s="47"/>
      <c r="F598" s="46" t="str">
        <f t="shared" si="9"/>
        <v>-</v>
      </c>
    </row>
    <row r="599" spans="1:6" s="41" customFormat="1" x14ac:dyDescent="0.2">
      <c r="A599" s="42">
        <v>5414</v>
      </c>
      <c r="B599" s="43" t="s">
        <v>608</v>
      </c>
      <c r="C599" s="44">
        <v>586</v>
      </c>
      <c r="D599" s="47"/>
      <c r="E599" s="47"/>
      <c r="F599" s="46" t="str">
        <f t="shared" si="9"/>
        <v>-</v>
      </c>
    </row>
    <row r="600" spans="1:6" s="41" customFormat="1" x14ac:dyDescent="0.2">
      <c r="A600" s="42">
        <v>5415</v>
      </c>
      <c r="B600" s="43" t="s">
        <v>609</v>
      </c>
      <c r="C600" s="44">
        <v>587</v>
      </c>
      <c r="D600" s="47"/>
      <c r="E600" s="47"/>
      <c r="F600" s="46" t="str">
        <f t="shared" si="9"/>
        <v>-</v>
      </c>
    </row>
    <row r="601" spans="1:6" s="41" customFormat="1" x14ac:dyDescent="0.2">
      <c r="A601" s="42">
        <v>5416</v>
      </c>
      <c r="B601" s="43" t="s">
        <v>610</v>
      </c>
      <c r="C601" s="44">
        <v>588</v>
      </c>
      <c r="D601" s="47"/>
      <c r="E601" s="47"/>
      <c r="F601" s="46" t="str">
        <f t="shared" si="9"/>
        <v>-</v>
      </c>
    </row>
    <row r="602" spans="1:6" s="41" customFormat="1" ht="24" x14ac:dyDescent="0.2">
      <c r="A602" s="42">
        <v>542</v>
      </c>
      <c r="B602" s="43" t="s">
        <v>611</v>
      </c>
      <c r="C602" s="44">
        <v>589</v>
      </c>
      <c r="D602" s="45">
        <f>SUM(D603:D605)</f>
        <v>0</v>
      </c>
      <c r="E602" s="45">
        <f>SUM(E603:E605)</f>
        <v>0</v>
      </c>
      <c r="F602" s="46" t="str">
        <f t="shared" si="9"/>
        <v>-</v>
      </c>
    </row>
    <row r="603" spans="1:6" s="41" customFormat="1" x14ac:dyDescent="0.2">
      <c r="A603" s="42">
        <v>5422</v>
      </c>
      <c r="B603" s="43" t="s">
        <v>612</v>
      </c>
      <c r="C603" s="44">
        <v>590</v>
      </c>
      <c r="D603" s="47"/>
      <c r="E603" s="47"/>
      <c r="F603" s="46" t="str">
        <f t="shared" si="9"/>
        <v>-</v>
      </c>
    </row>
    <row r="604" spans="1:6" s="41" customFormat="1" x14ac:dyDescent="0.2">
      <c r="A604" s="42">
        <v>5423</v>
      </c>
      <c r="B604" s="43" t="s">
        <v>613</v>
      </c>
      <c r="C604" s="44">
        <v>591</v>
      </c>
      <c r="D604" s="47"/>
      <c r="E604" s="47"/>
      <c r="F604" s="46" t="str">
        <f t="shared" si="9"/>
        <v>-</v>
      </c>
    </row>
    <row r="605" spans="1:6" s="41" customFormat="1" x14ac:dyDescent="0.2">
      <c r="A605" s="42">
        <v>5424</v>
      </c>
      <c r="B605" s="43" t="s">
        <v>614</v>
      </c>
      <c r="C605" s="44">
        <v>592</v>
      </c>
      <c r="D605" s="47"/>
      <c r="E605" s="47"/>
      <c r="F605" s="46" t="str">
        <f t="shared" si="9"/>
        <v>-</v>
      </c>
    </row>
    <row r="606" spans="1:6" s="41" customFormat="1" x14ac:dyDescent="0.2">
      <c r="A606" s="42">
        <v>543</v>
      </c>
      <c r="B606" s="43" t="s">
        <v>615</v>
      </c>
      <c r="C606" s="44">
        <v>593</v>
      </c>
      <c r="D606" s="45">
        <f>D607</f>
        <v>0</v>
      </c>
      <c r="E606" s="45">
        <f>E607</f>
        <v>0</v>
      </c>
      <c r="F606" s="46" t="str">
        <f t="shared" si="9"/>
        <v>-</v>
      </c>
    </row>
    <row r="607" spans="1:6" s="41" customFormat="1" x14ac:dyDescent="0.2">
      <c r="A607" s="42">
        <v>5431</v>
      </c>
      <c r="B607" s="43" t="s">
        <v>616</v>
      </c>
      <c r="C607" s="44">
        <v>594</v>
      </c>
      <c r="D607" s="47"/>
      <c r="E607" s="47"/>
      <c r="F607" s="46" t="str">
        <f t="shared" si="9"/>
        <v>-</v>
      </c>
    </row>
    <row r="608" spans="1:6" s="41" customFormat="1" ht="24" x14ac:dyDescent="0.2">
      <c r="A608" s="42">
        <v>544</v>
      </c>
      <c r="B608" s="43" t="s">
        <v>617</v>
      </c>
      <c r="C608" s="44">
        <v>595</v>
      </c>
      <c r="D608" s="45">
        <f>SUM(D609:D614)</f>
        <v>497500</v>
      </c>
      <c r="E608" s="45">
        <f>SUM(E609:E614)</f>
        <v>497500</v>
      </c>
      <c r="F608" s="46">
        <f t="shared" si="9"/>
        <v>100</v>
      </c>
    </row>
    <row r="609" spans="1:6" s="41" customFormat="1" x14ac:dyDescent="0.2">
      <c r="A609" s="42">
        <v>5443</v>
      </c>
      <c r="B609" s="43" t="s">
        <v>618</v>
      </c>
      <c r="C609" s="44">
        <v>596</v>
      </c>
      <c r="D609" s="47">
        <v>497500</v>
      </c>
      <c r="E609" s="47">
        <v>497500</v>
      </c>
      <c r="F609" s="46">
        <f t="shared" si="9"/>
        <v>100</v>
      </c>
    </row>
    <row r="610" spans="1:6" s="41" customFormat="1" x14ac:dyDescent="0.2">
      <c r="A610" s="42">
        <v>5444</v>
      </c>
      <c r="B610" s="48" t="s">
        <v>619</v>
      </c>
      <c r="C610" s="44">
        <v>597</v>
      </c>
      <c r="D610" s="47"/>
      <c r="E610" s="47"/>
      <c r="F610" s="46" t="str">
        <f t="shared" si="9"/>
        <v>-</v>
      </c>
    </row>
    <row r="611" spans="1:6" s="41" customFormat="1" ht="24" x14ac:dyDescent="0.2">
      <c r="A611" s="56">
        <v>5445</v>
      </c>
      <c r="B611" s="43" t="s">
        <v>620</v>
      </c>
      <c r="C611" s="44">
        <v>598</v>
      </c>
      <c r="D611" s="47"/>
      <c r="E611" s="47"/>
      <c r="F611" s="46" t="str">
        <f t="shared" si="9"/>
        <v>-</v>
      </c>
    </row>
    <row r="612" spans="1:6" s="41" customFormat="1" x14ac:dyDescent="0.2">
      <c r="A612" s="42">
        <v>5446</v>
      </c>
      <c r="B612" s="43" t="s">
        <v>621</v>
      </c>
      <c r="C612" s="44">
        <v>599</v>
      </c>
      <c r="D612" s="47"/>
      <c r="E612" s="47"/>
      <c r="F612" s="46" t="str">
        <f t="shared" si="9"/>
        <v>-</v>
      </c>
    </row>
    <row r="613" spans="1:6" s="41" customFormat="1" x14ac:dyDescent="0.2">
      <c r="A613" s="42">
        <v>5447</v>
      </c>
      <c r="B613" s="43" t="s">
        <v>622</v>
      </c>
      <c r="C613" s="44">
        <v>600</v>
      </c>
      <c r="D613" s="47"/>
      <c r="E613" s="47"/>
      <c r="F613" s="46" t="str">
        <f t="shared" si="9"/>
        <v>-</v>
      </c>
    </row>
    <row r="614" spans="1:6" s="41" customFormat="1" x14ac:dyDescent="0.2">
      <c r="A614" s="42">
        <v>5448</v>
      </c>
      <c r="B614" s="43" t="s">
        <v>623</v>
      </c>
      <c r="C614" s="44">
        <v>601</v>
      </c>
      <c r="D614" s="47"/>
      <c r="E614" s="47"/>
      <c r="F614" s="46" t="str">
        <f t="shared" si="9"/>
        <v>-</v>
      </c>
    </row>
    <row r="615" spans="1:6" s="41" customFormat="1" ht="24" x14ac:dyDescent="0.2">
      <c r="A615" s="42">
        <v>545</v>
      </c>
      <c r="B615" s="43" t="s">
        <v>624</v>
      </c>
      <c r="C615" s="44">
        <v>602</v>
      </c>
      <c r="D615" s="45">
        <f>SUM(D616:D619)</f>
        <v>0</v>
      </c>
      <c r="E615" s="45">
        <f>SUM(E616:E619)</f>
        <v>0</v>
      </c>
      <c r="F615" s="46" t="str">
        <f t="shared" ref="F615:F650" si="10">IF(D615&lt;&gt;0,IF(E615/D615&gt;=100,"&gt;&gt;100",E615/D615*100),"-")</f>
        <v>-</v>
      </c>
    </row>
    <row r="616" spans="1:6" s="41" customFormat="1" x14ac:dyDescent="0.2">
      <c r="A616" s="42">
        <v>5453</v>
      </c>
      <c r="B616" s="48" t="s">
        <v>625</v>
      </c>
      <c r="C616" s="44">
        <v>603</v>
      </c>
      <c r="D616" s="47"/>
      <c r="E616" s="47"/>
      <c r="F616" s="46" t="str">
        <f t="shared" si="10"/>
        <v>-</v>
      </c>
    </row>
    <row r="617" spans="1:6" s="41" customFormat="1" x14ac:dyDescent="0.2">
      <c r="A617" s="42">
        <v>5454</v>
      </c>
      <c r="B617" s="43" t="s">
        <v>626</v>
      </c>
      <c r="C617" s="44">
        <v>604</v>
      </c>
      <c r="D617" s="47"/>
      <c r="E617" s="47"/>
      <c r="F617" s="46" t="str">
        <f t="shared" si="10"/>
        <v>-</v>
      </c>
    </row>
    <row r="618" spans="1:6" s="41" customFormat="1" x14ac:dyDescent="0.2">
      <c r="A618" s="42">
        <v>5455</v>
      </c>
      <c r="B618" s="43" t="s">
        <v>627</v>
      </c>
      <c r="C618" s="44">
        <v>605</v>
      </c>
      <c r="D618" s="47"/>
      <c r="E618" s="47"/>
      <c r="F618" s="46" t="str">
        <f t="shared" si="10"/>
        <v>-</v>
      </c>
    </row>
    <row r="619" spans="1:6" s="41" customFormat="1" x14ac:dyDescent="0.2">
      <c r="A619" s="42">
        <v>5456</v>
      </c>
      <c r="B619" s="43" t="s">
        <v>628</v>
      </c>
      <c r="C619" s="44">
        <v>606</v>
      </c>
      <c r="D619" s="47"/>
      <c r="E619" s="47"/>
      <c r="F619" s="46" t="str">
        <f t="shared" si="10"/>
        <v>-</v>
      </c>
    </row>
    <row r="620" spans="1:6" s="41" customFormat="1" x14ac:dyDescent="0.2">
      <c r="A620" s="42">
        <v>547</v>
      </c>
      <c r="B620" s="43" t="s">
        <v>629</v>
      </c>
      <c r="C620" s="44">
        <v>607</v>
      </c>
      <c r="D620" s="45">
        <f>SUM(D621:D627)</f>
        <v>0</v>
      </c>
      <c r="E620" s="45">
        <f>SUM(E621:E627)</f>
        <v>0</v>
      </c>
      <c r="F620" s="46" t="str">
        <f t="shared" si="10"/>
        <v>-</v>
      </c>
    </row>
    <row r="621" spans="1:6" s="41" customFormat="1" x14ac:dyDescent="0.2">
      <c r="A621" s="42">
        <v>5471</v>
      </c>
      <c r="B621" s="43" t="s">
        <v>630</v>
      </c>
      <c r="C621" s="44">
        <v>608</v>
      </c>
      <c r="D621" s="47"/>
      <c r="E621" s="47"/>
      <c r="F621" s="46" t="str">
        <f t="shared" si="10"/>
        <v>-</v>
      </c>
    </row>
    <row r="622" spans="1:6" s="41" customFormat="1" x14ac:dyDescent="0.2">
      <c r="A622" s="42">
        <v>5472</v>
      </c>
      <c r="B622" s="43" t="s">
        <v>631</v>
      </c>
      <c r="C622" s="44">
        <v>609</v>
      </c>
      <c r="D622" s="47"/>
      <c r="E622" s="47"/>
      <c r="F622" s="46" t="str">
        <f t="shared" si="10"/>
        <v>-</v>
      </c>
    </row>
    <row r="623" spans="1:6" s="41" customFormat="1" x14ac:dyDescent="0.2">
      <c r="A623" s="42">
        <v>5473</v>
      </c>
      <c r="B623" s="43" t="s">
        <v>632</v>
      </c>
      <c r="C623" s="44">
        <v>610</v>
      </c>
      <c r="D623" s="47"/>
      <c r="E623" s="47"/>
      <c r="F623" s="46" t="str">
        <f t="shared" si="10"/>
        <v>-</v>
      </c>
    </row>
    <row r="624" spans="1:6" s="41" customFormat="1" x14ac:dyDescent="0.2">
      <c r="A624" s="42">
        <v>5474</v>
      </c>
      <c r="B624" s="43" t="s">
        <v>633</v>
      </c>
      <c r="C624" s="44">
        <v>611</v>
      </c>
      <c r="D624" s="47"/>
      <c r="E624" s="47"/>
      <c r="F624" s="46" t="str">
        <f t="shared" si="10"/>
        <v>-</v>
      </c>
    </row>
    <row r="625" spans="1:6" s="41" customFormat="1" x14ac:dyDescent="0.2">
      <c r="A625" s="42">
        <v>5475</v>
      </c>
      <c r="B625" s="43" t="s">
        <v>634</v>
      </c>
      <c r="C625" s="44">
        <v>612</v>
      </c>
      <c r="D625" s="47"/>
      <c r="E625" s="47"/>
      <c r="F625" s="46" t="str">
        <f t="shared" si="10"/>
        <v>-</v>
      </c>
    </row>
    <row r="626" spans="1:6" s="41" customFormat="1" ht="24" x14ac:dyDescent="0.2">
      <c r="A626" s="42">
        <v>5476</v>
      </c>
      <c r="B626" s="43" t="s">
        <v>635</v>
      </c>
      <c r="C626" s="44">
        <v>613</v>
      </c>
      <c r="D626" s="47"/>
      <c r="E626" s="47"/>
      <c r="F626" s="46" t="str">
        <f t="shared" si="10"/>
        <v>-</v>
      </c>
    </row>
    <row r="627" spans="1:6" s="41" customFormat="1" ht="24" x14ac:dyDescent="0.2">
      <c r="A627" s="42">
        <v>5477</v>
      </c>
      <c r="B627" s="43" t="s">
        <v>636</v>
      </c>
      <c r="C627" s="44">
        <v>614</v>
      </c>
      <c r="D627" s="47"/>
      <c r="E627" s="47"/>
      <c r="F627" s="46" t="str">
        <f t="shared" si="10"/>
        <v>-</v>
      </c>
    </row>
    <row r="628" spans="1:6" s="41" customFormat="1" x14ac:dyDescent="0.2">
      <c r="A628" s="42">
        <v>55</v>
      </c>
      <c r="B628" s="43" t="s">
        <v>637</v>
      </c>
      <c r="C628" s="44">
        <v>615</v>
      </c>
      <c r="D628" s="45">
        <f>D629+D632+D635</f>
        <v>0</v>
      </c>
      <c r="E628" s="45">
        <f>E629+E632+E635</f>
        <v>0</v>
      </c>
      <c r="F628" s="46" t="str">
        <f t="shared" si="10"/>
        <v>-</v>
      </c>
    </row>
    <row r="629" spans="1:6" s="41" customFormat="1" x14ac:dyDescent="0.2">
      <c r="A629" s="42">
        <v>551</v>
      </c>
      <c r="B629" s="43" t="s">
        <v>638</v>
      </c>
      <c r="C629" s="44">
        <v>616</v>
      </c>
      <c r="D629" s="45">
        <f>SUM(D630:D631)</f>
        <v>0</v>
      </c>
      <c r="E629" s="45">
        <f>SUM(E630:E631)</f>
        <v>0</v>
      </c>
      <c r="F629" s="46" t="str">
        <f t="shared" si="10"/>
        <v>-</v>
      </c>
    </row>
    <row r="630" spans="1:6" s="41" customFormat="1" x14ac:dyDescent="0.2">
      <c r="A630" s="42">
        <v>5511</v>
      </c>
      <c r="B630" s="43" t="s">
        <v>639</v>
      </c>
      <c r="C630" s="44">
        <v>617</v>
      </c>
      <c r="D630" s="47"/>
      <c r="E630" s="47"/>
      <c r="F630" s="46" t="str">
        <f t="shared" si="10"/>
        <v>-</v>
      </c>
    </row>
    <row r="631" spans="1:6" s="41" customFormat="1" x14ac:dyDescent="0.2">
      <c r="A631" s="42">
        <v>5512</v>
      </c>
      <c r="B631" s="43" t="s">
        <v>640</v>
      </c>
      <c r="C631" s="44">
        <v>618</v>
      </c>
      <c r="D631" s="47"/>
      <c r="E631" s="47"/>
      <c r="F631" s="46" t="str">
        <f t="shared" si="10"/>
        <v>-</v>
      </c>
    </row>
    <row r="632" spans="1:6" s="41" customFormat="1" x14ac:dyDescent="0.2">
      <c r="A632" s="42">
        <v>552</v>
      </c>
      <c r="B632" s="43" t="s">
        <v>641</v>
      </c>
      <c r="C632" s="44">
        <v>619</v>
      </c>
      <c r="D632" s="45">
        <f>SUM(D633:D634)</f>
        <v>0</v>
      </c>
      <c r="E632" s="45">
        <f>SUM(E633:E634)</f>
        <v>0</v>
      </c>
      <c r="F632" s="46" t="str">
        <f t="shared" si="10"/>
        <v>-</v>
      </c>
    </row>
    <row r="633" spans="1:6" s="41" customFormat="1" x14ac:dyDescent="0.2">
      <c r="A633" s="42">
        <v>5521</v>
      </c>
      <c r="B633" s="43" t="s">
        <v>642</v>
      </c>
      <c r="C633" s="44">
        <v>620</v>
      </c>
      <c r="D633" s="47"/>
      <c r="E633" s="47"/>
      <c r="F633" s="46" t="str">
        <f t="shared" si="10"/>
        <v>-</v>
      </c>
    </row>
    <row r="634" spans="1:6" s="41" customFormat="1" x14ac:dyDescent="0.2">
      <c r="A634" s="42">
        <v>5522</v>
      </c>
      <c r="B634" s="43" t="s">
        <v>643</v>
      </c>
      <c r="C634" s="44">
        <v>621</v>
      </c>
      <c r="D634" s="47"/>
      <c r="E634" s="47"/>
      <c r="F634" s="46" t="str">
        <f t="shared" si="10"/>
        <v>-</v>
      </c>
    </row>
    <row r="635" spans="1:6" s="41" customFormat="1" x14ac:dyDescent="0.2">
      <c r="A635" s="42">
        <v>553</v>
      </c>
      <c r="B635" s="43" t="s">
        <v>644</v>
      </c>
      <c r="C635" s="44">
        <v>622</v>
      </c>
      <c r="D635" s="45">
        <f>SUM(D636:D637)</f>
        <v>0</v>
      </c>
      <c r="E635" s="45">
        <f>SUM(E636:E637)</f>
        <v>0</v>
      </c>
      <c r="F635" s="46" t="str">
        <f t="shared" si="10"/>
        <v>-</v>
      </c>
    </row>
    <row r="636" spans="1:6" s="41" customFormat="1" x14ac:dyDescent="0.2">
      <c r="A636" s="42">
        <v>5531</v>
      </c>
      <c r="B636" s="48" t="s">
        <v>645</v>
      </c>
      <c r="C636" s="44">
        <v>623</v>
      </c>
      <c r="D636" s="47"/>
      <c r="E636" s="47"/>
      <c r="F636" s="46" t="str">
        <f t="shared" si="10"/>
        <v>-</v>
      </c>
    </row>
    <row r="637" spans="1:6" s="41" customFormat="1" x14ac:dyDescent="0.2">
      <c r="A637" s="42">
        <v>5532</v>
      </c>
      <c r="B637" s="43" t="s">
        <v>646</v>
      </c>
      <c r="C637" s="44">
        <v>624</v>
      </c>
      <c r="D637" s="47"/>
      <c r="E637" s="47"/>
      <c r="F637" s="46" t="str">
        <f t="shared" si="10"/>
        <v>-</v>
      </c>
    </row>
    <row r="638" spans="1:6" s="41" customFormat="1" x14ac:dyDescent="0.2">
      <c r="A638" s="42" t="s">
        <v>324</v>
      </c>
      <c r="B638" s="43" t="s">
        <v>647</v>
      </c>
      <c r="C638" s="44">
        <v>625</v>
      </c>
      <c r="D638" s="45">
        <f>IF(D423-D531&gt;=0,D423-D531,0)</f>
        <v>0</v>
      </c>
      <c r="E638" s="45">
        <f>IF(E423-E531&gt;=0,E423-E531,0)</f>
        <v>0</v>
      </c>
      <c r="F638" s="46" t="str">
        <f t="shared" si="10"/>
        <v>-</v>
      </c>
    </row>
    <row r="639" spans="1:6" s="41" customFormat="1" x14ac:dyDescent="0.2">
      <c r="A639" s="42" t="s">
        <v>324</v>
      </c>
      <c r="B639" s="43" t="s">
        <v>648</v>
      </c>
      <c r="C639" s="44">
        <v>626</v>
      </c>
      <c r="D639" s="45">
        <f>IF(D531-D423&gt;=0,D531-D423,0)</f>
        <v>497500</v>
      </c>
      <c r="E639" s="45">
        <f>IF(E531-E423&gt;=0,E531-E423,0)</f>
        <v>497500</v>
      </c>
      <c r="F639" s="46">
        <f t="shared" si="10"/>
        <v>100</v>
      </c>
    </row>
    <row r="640" spans="1:6" s="41" customFormat="1" x14ac:dyDescent="0.2">
      <c r="A640" s="42">
        <v>92213</v>
      </c>
      <c r="B640" s="43" t="s">
        <v>649</v>
      </c>
      <c r="C640" s="44">
        <v>627</v>
      </c>
      <c r="D640" s="47"/>
      <c r="E640" s="47"/>
      <c r="F640" s="46" t="str">
        <f t="shared" si="10"/>
        <v>-</v>
      </c>
    </row>
    <row r="641" spans="1:6" s="41" customFormat="1" x14ac:dyDescent="0.2">
      <c r="A641" s="42">
        <v>92223</v>
      </c>
      <c r="B641" s="43" t="s">
        <v>650</v>
      </c>
      <c r="C641" s="44">
        <v>628</v>
      </c>
      <c r="D641" s="47"/>
      <c r="E641" s="47"/>
      <c r="F641" s="46" t="str">
        <f t="shared" si="10"/>
        <v>-</v>
      </c>
    </row>
    <row r="642" spans="1:6" s="41" customFormat="1" x14ac:dyDescent="0.2">
      <c r="A642" s="42" t="s">
        <v>324</v>
      </c>
      <c r="B642" s="43" t="s">
        <v>651</v>
      </c>
      <c r="C642" s="44">
        <v>629</v>
      </c>
      <c r="D642" s="45">
        <f>D415+D423</f>
        <v>61025467</v>
      </c>
      <c r="E642" s="45">
        <f>E415+E423</f>
        <v>60012428</v>
      </c>
      <c r="F642" s="46">
        <f t="shared" si="10"/>
        <v>98.339973375377852</v>
      </c>
    </row>
    <row r="643" spans="1:6" s="41" customFormat="1" x14ac:dyDescent="0.2">
      <c r="A643" s="42" t="s">
        <v>324</v>
      </c>
      <c r="B643" s="43" t="s">
        <v>652</v>
      </c>
      <c r="C643" s="44">
        <v>630</v>
      </c>
      <c r="D643" s="45">
        <f>D416+D531</f>
        <v>62029137</v>
      </c>
      <c r="E643" s="45">
        <f>E416+E531</f>
        <v>64952694</v>
      </c>
      <c r="F643" s="46">
        <f t="shared" si="10"/>
        <v>104.71319954040308</v>
      </c>
    </row>
    <row r="644" spans="1:6" s="41" customFormat="1" x14ac:dyDescent="0.2">
      <c r="A644" s="42" t="s">
        <v>324</v>
      </c>
      <c r="B644" s="43" t="s">
        <v>653</v>
      </c>
      <c r="C644" s="44">
        <v>631</v>
      </c>
      <c r="D644" s="45">
        <f>IF(D642&gt;=D643,D642-D643,0)</f>
        <v>0</v>
      </c>
      <c r="E644" s="45">
        <f>IF(E642&gt;=E643,E642-E643,0)</f>
        <v>0</v>
      </c>
      <c r="F644" s="46" t="str">
        <f t="shared" si="10"/>
        <v>-</v>
      </c>
    </row>
    <row r="645" spans="1:6" s="41" customFormat="1" x14ac:dyDescent="0.2">
      <c r="A645" s="42" t="s">
        <v>324</v>
      </c>
      <c r="B645" s="43" t="s">
        <v>654</v>
      </c>
      <c r="C645" s="44">
        <v>632</v>
      </c>
      <c r="D645" s="45">
        <f>IF(D643&gt;=D642,D643-D642,0)</f>
        <v>1003670</v>
      </c>
      <c r="E645" s="45">
        <f>IF(E643&gt;=E642,E643-E642,0)</f>
        <v>4940266</v>
      </c>
      <c r="F645" s="46">
        <f t="shared" si="10"/>
        <v>492.22015204200585</v>
      </c>
    </row>
    <row r="646" spans="1:6" s="41" customFormat="1" x14ac:dyDescent="0.2">
      <c r="A646" s="56" t="s">
        <v>655</v>
      </c>
      <c r="B646" s="43" t="s">
        <v>656</v>
      </c>
      <c r="C646" s="44">
        <v>633</v>
      </c>
      <c r="D646" s="45">
        <f>IF(D419-D420+D640-D641&gt;=0,D419-D420+D640-D641,0)</f>
        <v>0</v>
      </c>
      <c r="E646" s="45">
        <f>IF(E419-E420+E640-E641&gt;=0,E419-E420+E640-E641,0)</f>
        <v>0</v>
      </c>
      <c r="F646" s="46" t="str">
        <f t="shared" si="10"/>
        <v>-</v>
      </c>
    </row>
    <row r="647" spans="1:6" s="41" customFormat="1" x14ac:dyDescent="0.2">
      <c r="A647" s="56" t="s">
        <v>657</v>
      </c>
      <c r="B647" s="43" t="s">
        <v>658</v>
      </c>
      <c r="C647" s="44">
        <v>634</v>
      </c>
      <c r="D647" s="45">
        <f>IF(D420-D419+D641-D640&gt;=0,D420-D419+D641-D640,0)</f>
        <v>11126232</v>
      </c>
      <c r="E647" s="45">
        <f>IF(E420-E419+E641-E640&gt;=0,E420-E419+E641-E640,0)</f>
        <v>15159966</v>
      </c>
      <c r="F647" s="46">
        <f t="shared" si="10"/>
        <v>136.25426829136765</v>
      </c>
    </row>
    <row r="648" spans="1:6" s="41" customFormat="1" x14ac:dyDescent="0.2">
      <c r="A648" s="42" t="s">
        <v>324</v>
      </c>
      <c r="B648" s="43" t="s">
        <v>659</v>
      </c>
      <c r="C648" s="44">
        <v>635</v>
      </c>
      <c r="D648" s="45">
        <f>IF(D644+D646-D645-D647&gt;=0,D644+D646-D645-D647,0)</f>
        <v>0</v>
      </c>
      <c r="E648" s="45">
        <f>IF(E644+E646-E645-E647&gt;=0,E644+E646-E645-E647,0)</f>
        <v>0</v>
      </c>
      <c r="F648" s="46" t="str">
        <f t="shared" si="10"/>
        <v>-</v>
      </c>
    </row>
    <row r="649" spans="1:6" s="41" customFormat="1" x14ac:dyDescent="0.2">
      <c r="A649" s="42" t="s">
        <v>324</v>
      </c>
      <c r="B649" s="43" t="s">
        <v>660</v>
      </c>
      <c r="C649" s="44">
        <v>636</v>
      </c>
      <c r="D649" s="45">
        <f>IF(D645+D647-D644-D646&gt;=0,D645+D647-D644-D646,0)</f>
        <v>12129902</v>
      </c>
      <c r="E649" s="45">
        <f>IF(E645+E647-E644-E646&gt;=0,E645+E647-E644-E646,0)</f>
        <v>20100232</v>
      </c>
      <c r="F649" s="46">
        <f t="shared" si="10"/>
        <v>165.70811536647204</v>
      </c>
    </row>
    <row r="650" spans="1:6" s="41" customFormat="1" ht="24" x14ac:dyDescent="0.2">
      <c r="A650" s="51" t="s">
        <v>661</v>
      </c>
      <c r="B650" s="52" t="s">
        <v>662</v>
      </c>
      <c r="C650" s="53">
        <v>637</v>
      </c>
      <c r="D650" s="54">
        <v>255094</v>
      </c>
      <c r="E650" s="54">
        <v>269327</v>
      </c>
      <c r="F650" s="55">
        <f t="shared" si="10"/>
        <v>105.57951186621402</v>
      </c>
    </row>
    <row r="651" spans="1:6" s="41" customFormat="1" ht="15" customHeight="1" x14ac:dyDescent="0.2">
      <c r="A651" s="36" t="s">
        <v>663</v>
      </c>
      <c r="B651" s="37"/>
      <c r="C651" s="38"/>
      <c r="D651" s="39"/>
      <c r="E651" s="39"/>
      <c r="F651" s="40"/>
    </row>
    <row r="652" spans="1:6" s="41" customFormat="1" x14ac:dyDescent="0.2">
      <c r="A652" s="42">
        <v>11</v>
      </c>
      <c r="B652" s="43" t="s">
        <v>664</v>
      </c>
      <c r="C652" s="44">
        <v>638</v>
      </c>
      <c r="D652" s="47">
        <v>2028723</v>
      </c>
      <c r="E652" s="47">
        <v>2730230</v>
      </c>
      <c r="F652" s="46">
        <f t="shared" ref="F652:F677" si="11">IF(D652&lt;&gt;0,IF(E652/D652&gt;=100,"&gt;&gt;100",E652/D652*100),"-")</f>
        <v>134.57874732035867</v>
      </c>
    </row>
    <row r="653" spans="1:6" s="41" customFormat="1" x14ac:dyDescent="0.2">
      <c r="A653" s="42" t="s">
        <v>665</v>
      </c>
      <c r="B653" s="43" t="s">
        <v>666</v>
      </c>
      <c r="C653" s="44">
        <v>639</v>
      </c>
      <c r="D653" s="47">
        <v>66403342</v>
      </c>
      <c r="E653" s="47">
        <v>64236201</v>
      </c>
      <c r="F653" s="46">
        <f t="shared" si="11"/>
        <v>96.7363976951642</v>
      </c>
    </row>
    <row r="654" spans="1:6" s="41" customFormat="1" x14ac:dyDescent="0.2">
      <c r="A654" s="42" t="s">
        <v>667</v>
      </c>
      <c r="B654" s="43" t="s">
        <v>668</v>
      </c>
      <c r="C654" s="44">
        <v>640</v>
      </c>
      <c r="D654" s="47">
        <v>65690993</v>
      </c>
      <c r="E654" s="47">
        <v>64164586</v>
      </c>
      <c r="F654" s="46">
        <f t="shared" si="11"/>
        <v>97.676383123025715</v>
      </c>
    </row>
    <row r="655" spans="1:6" s="41" customFormat="1" x14ac:dyDescent="0.2">
      <c r="A655" s="42">
        <v>11</v>
      </c>
      <c r="B655" s="43" t="s">
        <v>669</v>
      </c>
      <c r="C655" s="44">
        <v>641</v>
      </c>
      <c r="D655" s="45">
        <f>+D652+D653-D654</f>
        <v>2741072</v>
      </c>
      <c r="E655" s="45">
        <f>+E652+E653-E654</f>
        <v>2801845</v>
      </c>
      <c r="F655" s="46">
        <f t="shared" si="11"/>
        <v>102.21712527069701</v>
      </c>
    </row>
    <row r="656" spans="1:6" s="41" customFormat="1" ht="24" x14ac:dyDescent="0.2">
      <c r="A656" s="42" t="s">
        <v>324</v>
      </c>
      <c r="B656" s="43" t="s">
        <v>670</v>
      </c>
      <c r="C656" s="44">
        <v>642</v>
      </c>
      <c r="D656" s="47"/>
      <c r="E656" s="47"/>
      <c r="F656" s="46" t="str">
        <f t="shared" si="11"/>
        <v>-</v>
      </c>
    </row>
    <row r="657" spans="1:6" s="41" customFormat="1" ht="24" x14ac:dyDescent="0.2">
      <c r="A657" s="42" t="s">
        <v>324</v>
      </c>
      <c r="B657" s="43" t="s">
        <v>671</v>
      </c>
      <c r="C657" s="44">
        <v>643</v>
      </c>
      <c r="D657" s="47">
        <v>732</v>
      </c>
      <c r="E657" s="47">
        <v>790</v>
      </c>
      <c r="F657" s="46">
        <f t="shared" si="11"/>
        <v>107.92349726775956</v>
      </c>
    </row>
    <row r="658" spans="1:6" s="41" customFormat="1" x14ac:dyDescent="0.2">
      <c r="A658" s="42" t="s">
        <v>324</v>
      </c>
      <c r="B658" s="43" t="s">
        <v>672</v>
      </c>
      <c r="C658" s="44">
        <v>644</v>
      </c>
      <c r="D658" s="47"/>
      <c r="E658" s="47"/>
      <c r="F658" s="46" t="str">
        <f t="shared" si="11"/>
        <v>-</v>
      </c>
    </row>
    <row r="659" spans="1:6" s="41" customFormat="1" x14ac:dyDescent="0.2">
      <c r="A659" s="42" t="s">
        <v>324</v>
      </c>
      <c r="B659" s="43" t="s">
        <v>673</v>
      </c>
      <c r="C659" s="44">
        <v>645</v>
      </c>
      <c r="D659" s="47">
        <v>741</v>
      </c>
      <c r="E659" s="47">
        <v>747</v>
      </c>
      <c r="F659" s="46">
        <f t="shared" si="11"/>
        <v>100.8097165991903</v>
      </c>
    </row>
    <row r="660" spans="1:6" s="41" customFormat="1" x14ac:dyDescent="0.2">
      <c r="A660" s="42" t="s">
        <v>674</v>
      </c>
      <c r="B660" s="43" t="s">
        <v>675</v>
      </c>
      <c r="C660" s="44">
        <v>646</v>
      </c>
      <c r="D660" s="47"/>
      <c r="E660" s="47"/>
      <c r="F660" s="46" t="str">
        <f t="shared" si="11"/>
        <v>-</v>
      </c>
    </row>
    <row r="661" spans="1:6" s="41" customFormat="1" x14ac:dyDescent="0.2">
      <c r="A661" s="42">
        <v>61315</v>
      </c>
      <c r="B661" s="43" t="s">
        <v>676</v>
      </c>
      <c r="C661" s="44">
        <v>647</v>
      </c>
      <c r="D661" s="47"/>
      <c r="E661" s="47"/>
      <c r="F661" s="46" t="str">
        <f t="shared" si="11"/>
        <v>-</v>
      </c>
    </row>
    <row r="662" spans="1:6" s="41" customFormat="1" x14ac:dyDescent="0.2">
      <c r="A662" s="42">
        <v>61451</v>
      </c>
      <c r="B662" s="43" t="s">
        <v>677</v>
      </c>
      <c r="C662" s="44">
        <v>648</v>
      </c>
      <c r="D662" s="47"/>
      <c r="E662" s="47"/>
      <c r="F662" s="46" t="str">
        <f t="shared" si="11"/>
        <v>-</v>
      </c>
    </row>
    <row r="663" spans="1:6" s="41" customFormat="1" x14ac:dyDescent="0.2">
      <c r="A663" s="42">
        <v>61453</v>
      </c>
      <c r="B663" s="43" t="s">
        <v>678</v>
      </c>
      <c r="C663" s="44">
        <v>649</v>
      </c>
      <c r="D663" s="47"/>
      <c r="E663" s="47"/>
      <c r="F663" s="46" t="str">
        <f t="shared" si="11"/>
        <v>-</v>
      </c>
    </row>
    <row r="664" spans="1:6" s="41" customFormat="1" x14ac:dyDescent="0.2">
      <c r="A664" s="42">
        <v>63311</v>
      </c>
      <c r="B664" s="43" t="s">
        <v>679</v>
      </c>
      <c r="C664" s="44">
        <v>650</v>
      </c>
      <c r="D664" s="47"/>
      <c r="E664" s="47"/>
      <c r="F664" s="46" t="str">
        <f t="shared" si="11"/>
        <v>-</v>
      </c>
    </row>
    <row r="665" spans="1:6" s="41" customFormat="1" x14ac:dyDescent="0.2">
      <c r="A665" s="42">
        <v>63312</v>
      </c>
      <c r="B665" s="43" t="s">
        <v>680</v>
      </c>
      <c r="C665" s="44">
        <v>651</v>
      </c>
      <c r="D665" s="47"/>
      <c r="E665" s="47"/>
      <c r="F665" s="46" t="str">
        <f t="shared" si="11"/>
        <v>-</v>
      </c>
    </row>
    <row r="666" spans="1:6" s="41" customFormat="1" x14ac:dyDescent="0.2">
      <c r="A666" s="42">
        <v>63313</v>
      </c>
      <c r="B666" s="43" t="s">
        <v>681</v>
      </c>
      <c r="C666" s="44">
        <v>652</v>
      </c>
      <c r="D666" s="47"/>
      <c r="E666" s="47"/>
      <c r="F666" s="46" t="str">
        <f t="shared" si="11"/>
        <v>-</v>
      </c>
    </row>
    <row r="667" spans="1:6" s="41" customFormat="1" x14ac:dyDescent="0.2">
      <c r="A667" s="42">
        <v>63314</v>
      </c>
      <c r="B667" s="43" t="s">
        <v>682</v>
      </c>
      <c r="C667" s="44">
        <v>653</v>
      </c>
      <c r="D667" s="47"/>
      <c r="E667" s="47"/>
      <c r="F667" s="46" t="str">
        <f t="shared" si="11"/>
        <v>-</v>
      </c>
    </row>
    <row r="668" spans="1:6" s="41" customFormat="1" x14ac:dyDescent="0.2">
      <c r="A668" s="42">
        <v>63321</v>
      </c>
      <c r="B668" s="43" t="s">
        <v>683</v>
      </c>
      <c r="C668" s="44">
        <v>654</v>
      </c>
      <c r="D668" s="47"/>
      <c r="E668" s="47"/>
      <c r="F668" s="46" t="str">
        <f t="shared" si="11"/>
        <v>-</v>
      </c>
    </row>
    <row r="669" spans="1:6" s="41" customFormat="1" x14ac:dyDescent="0.2">
      <c r="A669" s="42">
        <v>63322</v>
      </c>
      <c r="B669" s="43" t="s">
        <v>684</v>
      </c>
      <c r="C669" s="44">
        <v>655</v>
      </c>
      <c r="D669" s="47"/>
      <c r="E669" s="47"/>
      <c r="F669" s="46" t="str">
        <f t="shared" si="11"/>
        <v>-</v>
      </c>
    </row>
    <row r="670" spans="1:6" s="41" customFormat="1" x14ac:dyDescent="0.2">
      <c r="A670" s="42">
        <v>63323</v>
      </c>
      <c r="B670" s="43" t="s">
        <v>685</v>
      </c>
      <c r="C670" s="44">
        <v>656</v>
      </c>
      <c r="D670" s="47"/>
      <c r="E670" s="47"/>
      <c r="F670" s="46" t="str">
        <f t="shared" si="11"/>
        <v>-</v>
      </c>
    </row>
    <row r="671" spans="1:6" s="41" customFormat="1" x14ac:dyDescent="0.2">
      <c r="A671" s="42">
        <v>63324</v>
      </c>
      <c r="B671" s="43" t="s">
        <v>686</v>
      </c>
      <c r="C671" s="44">
        <v>657</v>
      </c>
      <c r="D671" s="47"/>
      <c r="E671" s="47"/>
      <c r="F671" s="46" t="str">
        <f t="shared" si="11"/>
        <v>-</v>
      </c>
    </row>
    <row r="672" spans="1:6" s="41" customFormat="1" x14ac:dyDescent="0.2">
      <c r="A672" s="42">
        <v>63414</v>
      </c>
      <c r="B672" s="43" t="s">
        <v>687</v>
      </c>
      <c r="C672" s="44">
        <v>658</v>
      </c>
      <c r="D672" s="47">
        <v>43117</v>
      </c>
      <c r="E672" s="47">
        <v>409497</v>
      </c>
      <c r="F672" s="46">
        <f t="shared" si="11"/>
        <v>949.73444349096644</v>
      </c>
    </row>
    <row r="673" spans="1:6" s="41" customFormat="1" x14ac:dyDescent="0.2">
      <c r="A673" s="42">
        <v>63415</v>
      </c>
      <c r="B673" s="43" t="s">
        <v>688</v>
      </c>
      <c r="C673" s="44">
        <v>659</v>
      </c>
      <c r="D673" s="47"/>
      <c r="E673" s="47"/>
      <c r="F673" s="46" t="str">
        <f t="shared" si="11"/>
        <v>-</v>
      </c>
    </row>
    <row r="674" spans="1:6" s="41" customFormat="1" x14ac:dyDescent="0.2">
      <c r="A674" s="42">
        <v>63416</v>
      </c>
      <c r="B674" s="48" t="s">
        <v>689</v>
      </c>
      <c r="C674" s="44">
        <v>660</v>
      </c>
      <c r="D674" s="47"/>
      <c r="E674" s="47"/>
      <c r="F674" s="46" t="str">
        <f t="shared" si="11"/>
        <v>-</v>
      </c>
    </row>
    <row r="675" spans="1:6" s="41" customFormat="1" x14ac:dyDescent="0.2">
      <c r="A675" s="42">
        <v>63424</v>
      </c>
      <c r="B675" s="43" t="s">
        <v>690</v>
      </c>
      <c r="C675" s="44">
        <v>661</v>
      </c>
      <c r="D675" s="47"/>
      <c r="E675" s="47"/>
      <c r="F675" s="46" t="str">
        <f t="shared" si="11"/>
        <v>-</v>
      </c>
    </row>
    <row r="676" spans="1:6" s="41" customFormat="1" x14ac:dyDescent="0.2">
      <c r="A676" s="42">
        <v>63425</v>
      </c>
      <c r="B676" s="43" t="s">
        <v>691</v>
      </c>
      <c r="C676" s="44">
        <v>662</v>
      </c>
      <c r="D676" s="47"/>
      <c r="E676" s="47"/>
      <c r="F676" s="46" t="str">
        <f t="shared" si="11"/>
        <v>-</v>
      </c>
    </row>
    <row r="677" spans="1:6" s="41" customFormat="1" ht="24" x14ac:dyDescent="0.2">
      <c r="A677" s="42">
        <v>63426</v>
      </c>
      <c r="B677" s="49" t="s">
        <v>692</v>
      </c>
      <c r="C677" s="44">
        <v>663</v>
      </c>
      <c r="D677" s="47"/>
      <c r="E677" s="47"/>
      <c r="F677" s="46" t="str">
        <f t="shared" si="11"/>
        <v>-</v>
      </c>
    </row>
    <row r="678" spans="1:6" s="41" customFormat="1" x14ac:dyDescent="0.2">
      <c r="A678" s="42">
        <v>63612</v>
      </c>
      <c r="B678" s="49" t="s">
        <v>693</v>
      </c>
      <c r="C678" s="44">
        <v>664</v>
      </c>
      <c r="D678" s="47"/>
      <c r="E678" s="47"/>
      <c r="F678" s="46"/>
    </row>
    <row r="679" spans="1:6" s="41" customFormat="1" x14ac:dyDescent="0.2">
      <c r="A679" s="42">
        <v>63613</v>
      </c>
      <c r="B679" s="49" t="s">
        <v>694</v>
      </c>
      <c r="C679" s="44">
        <v>665</v>
      </c>
      <c r="D679" s="47"/>
      <c r="E679" s="47"/>
      <c r="F679" s="46"/>
    </row>
    <row r="680" spans="1:6" s="41" customFormat="1" x14ac:dyDescent="0.2">
      <c r="A680" s="42">
        <v>63622</v>
      </c>
      <c r="B680" s="49" t="s">
        <v>695</v>
      </c>
      <c r="C680" s="44">
        <v>666</v>
      </c>
      <c r="D680" s="47"/>
      <c r="E680" s="47"/>
      <c r="F680" s="46"/>
    </row>
    <row r="681" spans="1:6" s="41" customFormat="1" x14ac:dyDescent="0.2">
      <c r="A681" s="42">
        <v>63623</v>
      </c>
      <c r="B681" s="48" t="s">
        <v>696</v>
      </c>
      <c r="C681" s="44">
        <v>667</v>
      </c>
      <c r="D681" s="47"/>
      <c r="E681" s="47"/>
      <c r="F681" s="46"/>
    </row>
    <row r="682" spans="1:6" s="41" customFormat="1" x14ac:dyDescent="0.2">
      <c r="A682" s="42">
        <v>63811</v>
      </c>
      <c r="B682" s="49" t="s">
        <v>697</v>
      </c>
      <c r="C682" s="44">
        <v>668</v>
      </c>
      <c r="D682" s="47"/>
      <c r="E682" s="47">
        <v>397680</v>
      </c>
      <c r="F682" s="46"/>
    </row>
    <row r="683" spans="1:6" s="41" customFormat="1" x14ac:dyDescent="0.2">
      <c r="A683" s="42">
        <v>63812</v>
      </c>
      <c r="B683" s="49" t="s">
        <v>698</v>
      </c>
      <c r="C683" s="44">
        <v>669</v>
      </c>
      <c r="D683" s="47"/>
      <c r="E683" s="47"/>
      <c r="F683" s="46"/>
    </row>
    <row r="684" spans="1:6" s="41" customFormat="1" ht="24" x14ac:dyDescent="0.2">
      <c r="A684" s="42" t="s">
        <v>699</v>
      </c>
      <c r="B684" s="49" t="s">
        <v>700</v>
      </c>
      <c r="C684" s="44">
        <v>670</v>
      </c>
      <c r="D684" s="47"/>
      <c r="E684" s="47"/>
      <c r="F684" s="46"/>
    </row>
    <row r="685" spans="1:6" s="41" customFormat="1" x14ac:dyDescent="0.2">
      <c r="A685" s="42" t="s">
        <v>701</v>
      </c>
      <c r="B685" s="49" t="s">
        <v>702</v>
      </c>
      <c r="C685" s="44">
        <v>671</v>
      </c>
      <c r="D685" s="47"/>
      <c r="E685" s="47"/>
      <c r="F685" s="46"/>
    </row>
    <row r="686" spans="1:6" s="41" customFormat="1" x14ac:dyDescent="0.2">
      <c r="A686" s="42">
        <v>63821</v>
      </c>
      <c r="B686" s="49" t="s">
        <v>703</v>
      </c>
      <c r="C686" s="44">
        <v>672</v>
      </c>
      <c r="D686" s="47"/>
      <c r="E686" s="47"/>
      <c r="F686" s="46"/>
    </row>
    <row r="687" spans="1:6" s="41" customFormat="1" x14ac:dyDescent="0.2">
      <c r="A687" s="42">
        <v>63822</v>
      </c>
      <c r="B687" s="49" t="s">
        <v>704</v>
      </c>
      <c r="C687" s="44">
        <v>673</v>
      </c>
      <c r="D687" s="47"/>
      <c r="E687" s="47"/>
      <c r="F687" s="46"/>
    </row>
    <row r="688" spans="1:6" s="41" customFormat="1" ht="24" x14ac:dyDescent="0.2">
      <c r="A688" s="42" t="s">
        <v>705</v>
      </c>
      <c r="B688" s="49" t="s">
        <v>706</v>
      </c>
      <c r="C688" s="44">
        <v>674</v>
      </c>
      <c r="D688" s="47"/>
      <c r="E688" s="47"/>
      <c r="F688" s="46"/>
    </row>
    <row r="689" spans="1:6" s="41" customFormat="1" x14ac:dyDescent="0.2">
      <c r="A689" s="42" t="s">
        <v>707</v>
      </c>
      <c r="B689" s="49" t="s">
        <v>708</v>
      </c>
      <c r="C689" s="44">
        <v>675</v>
      </c>
      <c r="D689" s="47"/>
      <c r="E689" s="47"/>
      <c r="F689" s="46"/>
    </row>
    <row r="690" spans="1:6" s="41" customFormat="1" x14ac:dyDescent="0.2">
      <c r="A690" s="42">
        <v>64191</v>
      </c>
      <c r="B690" s="43" t="s">
        <v>709</v>
      </c>
      <c r="C690" s="44">
        <v>676</v>
      </c>
      <c r="D690" s="47"/>
      <c r="E690" s="47"/>
      <c r="F690" s="46" t="str">
        <f t="shared" ref="F690:F699" si="12">IF(D690&lt;&gt;0,IF(E690/D690&gt;=100,"&gt;&gt;100",E690/D690*100),"-")</f>
        <v>-</v>
      </c>
    </row>
    <row r="691" spans="1:6" s="41" customFormat="1" x14ac:dyDescent="0.2">
      <c r="A691" s="42">
        <v>64371</v>
      </c>
      <c r="B691" s="43" t="s">
        <v>710</v>
      </c>
      <c r="C691" s="44">
        <v>677</v>
      </c>
      <c r="D691" s="47"/>
      <c r="E691" s="47"/>
      <c r="F691" s="46" t="str">
        <f t="shared" si="12"/>
        <v>-</v>
      </c>
    </row>
    <row r="692" spans="1:6" s="41" customFormat="1" x14ac:dyDescent="0.2">
      <c r="A692" s="42">
        <v>64372</v>
      </c>
      <c r="B692" s="43" t="s">
        <v>711</v>
      </c>
      <c r="C692" s="44">
        <v>678</v>
      </c>
      <c r="D692" s="47"/>
      <c r="E692" s="47"/>
      <c r="F692" s="46" t="str">
        <f t="shared" si="12"/>
        <v>-</v>
      </c>
    </row>
    <row r="693" spans="1:6" s="41" customFormat="1" x14ac:dyDescent="0.2">
      <c r="A693" s="42">
        <v>64373</v>
      </c>
      <c r="B693" s="43" t="s">
        <v>712</v>
      </c>
      <c r="C693" s="44">
        <v>679</v>
      </c>
      <c r="D693" s="47"/>
      <c r="E693" s="47"/>
      <c r="F693" s="46" t="str">
        <f t="shared" si="12"/>
        <v>-</v>
      </c>
    </row>
    <row r="694" spans="1:6" s="41" customFormat="1" x14ac:dyDescent="0.2">
      <c r="A694" s="42">
        <v>64374</v>
      </c>
      <c r="B694" s="43" t="s">
        <v>713</v>
      </c>
      <c r="C694" s="44">
        <v>680</v>
      </c>
      <c r="D694" s="47"/>
      <c r="E694" s="47"/>
      <c r="F694" s="46" t="str">
        <f t="shared" si="12"/>
        <v>-</v>
      </c>
    </row>
    <row r="695" spans="1:6" s="41" customFormat="1" x14ac:dyDescent="0.2">
      <c r="A695" s="42">
        <v>64375</v>
      </c>
      <c r="B695" s="43" t="s">
        <v>714</v>
      </c>
      <c r="C695" s="44">
        <v>681</v>
      </c>
      <c r="D695" s="47"/>
      <c r="E695" s="47"/>
      <c r="F695" s="46" t="str">
        <f t="shared" si="12"/>
        <v>-</v>
      </c>
    </row>
    <row r="696" spans="1:6" s="41" customFormat="1" ht="24" x14ac:dyDescent="0.2">
      <c r="A696" s="42">
        <v>64376</v>
      </c>
      <c r="B696" s="49" t="s">
        <v>715</v>
      </c>
      <c r="C696" s="44">
        <v>682</v>
      </c>
      <c r="D696" s="47"/>
      <c r="E696" s="47"/>
      <c r="F696" s="46" t="str">
        <f t="shared" si="12"/>
        <v>-</v>
      </c>
    </row>
    <row r="697" spans="1:6" s="41" customFormat="1" ht="24" x14ac:dyDescent="0.2">
      <c r="A697" s="42">
        <v>64377</v>
      </c>
      <c r="B697" s="43" t="s">
        <v>716</v>
      </c>
      <c r="C697" s="44">
        <v>683</v>
      </c>
      <c r="D697" s="47"/>
      <c r="E697" s="47"/>
      <c r="F697" s="46" t="str">
        <f t="shared" si="12"/>
        <v>-</v>
      </c>
    </row>
    <row r="698" spans="1:6" s="41" customFormat="1" x14ac:dyDescent="0.2">
      <c r="A698" s="42">
        <v>65264</v>
      </c>
      <c r="B698" s="43" t="s">
        <v>717</v>
      </c>
      <c r="C698" s="44">
        <v>684</v>
      </c>
      <c r="D698" s="47">
        <v>48941</v>
      </c>
      <c r="E698" s="47">
        <v>34031</v>
      </c>
      <c r="F698" s="46">
        <f t="shared" si="12"/>
        <v>69.534745918554989</v>
      </c>
    </row>
    <row r="699" spans="1:6" s="41" customFormat="1" x14ac:dyDescent="0.2">
      <c r="A699" s="42">
        <v>65265</v>
      </c>
      <c r="B699" s="43" t="s">
        <v>718</v>
      </c>
      <c r="C699" s="44">
        <v>685</v>
      </c>
      <c r="D699" s="47"/>
      <c r="E699" s="47"/>
      <c r="F699" s="46" t="str">
        <f t="shared" si="12"/>
        <v>-</v>
      </c>
    </row>
    <row r="700" spans="1:6" s="41" customFormat="1" x14ac:dyDescent="0.2">
      <c r="A700" s="42" t="s">
        <v>719</v>
      </c>
      <c r="B700" s="43" t="s">
        <v>720</v>
      </c>
      <c r="C700" s="44">
        <v>686</v>
      </c>
      <c r="D700" s="47">
        <v>11625</v>
      </c>
      <c r="E700" s="47">
        <v>24780</v>
      </c>
      <c r="F700" s="46"/>
    </row>
    <row r="701" spans="1:6" s="41" customFormat="1" x14ac:dyDescent="0.2">
      <c r="A701" s="42">
        <v>31214</v>
      </c>
      <c r="B701" s="43" t="s">
        <v>721</v>
      </c>
      <c r="C701" s="44">
        <v>687</v>
      </c>
      <c r="D701" s="47">
        <v>33675</v>
      </c>
      <c r="E701" s="47">
        <v>69867</v>
      </c>
      <c r="F701" s="46">
        <f>IF(D701&lt;&gt;0,IF(E701/D701&gt;=100,"&gt;&gt;100",E701/D701*100),"-")</f>
        <v>207.47438752783967</v>
      </c>
    </row>
    <row r="702" spans="1:6" s="41" customFormat="1" x14ac:dyDescent="0.2">
      <c r="A702" s="42">
        <v>31215</v>
      </c>
      <c r="B702" s="43" t="s">
        <v>722</v>
      </c>
      <c r="C702" s="44">
        <v>688</v>
      </c>
      <c r="D702" s="47">
        <v>160493</v>
      </c>
      <c r="E702" s="47">
        <v>138980</v>
      </c>
      <c r="F702" s="46">
        <f>IF(D702&lt;&gt;0,IF(E702/D702&gt;=100,"&gt;&gt;100",E702/D702*100),"-")</f>
        <v>86.595677070027975</v>
      </c>
    </row>
    <row r="703" spans="1:6" s="41" customFormat="1" x14ac:dyDescent="0.2">
      <c r="A703" s="42">
        <v>32121</v>
      </c>
      <c r="B703" s="43" t="s">
        <v>723</v>
      </c>
      <c r="C703" s="44">
        <v>689</v>
      </c>
      <c r="D703" s="47">
        <v>1306486</v>
      </c>
      <c r="E703" s="47">
        <v>1272861</v>
      </c>
      <c r="F703" s="46">
        <f>IF(D703&lt;&gt;0,IF(E703/D703&gt;=100,"&gt;&gt;100",E703/D703*100),"-")</f>
        <v>97.426302310166363</v>
      </c>
    </row>
    <row r="704" spans="1:6" s="41" customFormat="1" x14ac:dyDescent="0.2">
      <c r="A704" s="42" t="s">
        <v>724</v>
      </c>
      <c r="B704" s="43" t="s">
        <v>725</v>
      </c>
      <c r="C704" s="44">
        <v>690</v>
      </c>
      <c r="D704" s="47"/>
      <c r="E704" s="47"/>
      <c r="F704" s="46"/>
    </row>
    <row r="705" spans="1:6" s="41" customFormat="1" x14ac:dyDescent="0.2">
      <c r="A705" s="42" t="s">
        <v>726</v>
      </c>
      <c r="B705" s="43" t="s">
        <v>727</v>
      </c>
      <c r="C705" s="44">
        <v>691</v>
      </c>
      <c r="D705" s="47">
        <v>198383</v>
      </c>
      <c r="E705" s="47">
        <v>140875</v>
      </c>
      <c r="F705" s="46">
        <f>IF(D705&lt;&gt;0,IF(E705/D705&gt;=100,"&gt;&gt;100",E705/D705*100),"-")</f>
        <v>71.011629020631801</v>
      </c>
    </row>
    <row r="706" spans="1:6" s="41" customFormat="1" x14ac:dyDescent="0.2">
      <c r="A706" s="42" t="s">
        <v>728</v>
      </c>
      <c r="B706" s="43" t="s">
        <v>729</v>
      </c>
      <c r="C706" s="44">
        <v>692</v>
      </c>
      <c r="D706" s="47">
        <v>34070</v>
      </c>
      <c r="E706" s="47">
        <v>18250</v>
      </c>
      <c r="F706" s="46">
        <f>IF(D706&lt;&gt;0,IF(E706/D706&gt;=100,"&gt;&gt;100",E706/D706*100),"-")</f>
        <v>53.566187261520405</v>
      </c>
    </row>
    <row r="707" spans="1:6" s="41" customFormat="1" x14ac:dyDescent="0.2">
      <c r="A707" s="42" t="s">
        <v>730</v>
      </c>
      <c r="B707" s="43" t="s">
        <v>731</v>
      </c>
      <c r="C707" s="44">
        <v>693</v>
      </c>
      <c r="D707" s="47">
        <v>98993</v>
      </c>
      <c r="E707" s="47">
        <v>56040</v>
      </c>
      <c r="F707" s="46">
        <f>IF(D707&lt;&gt;0,IF(E707/D707&gt;=100,"&gt;&gt;100",E707/D707*100),"-")</f>
        <v>56.610063337811766</v>
      </c>
    </row>
    <row r="708" spans="1:6" s="41" customFormat="1" x14ac:dyDescent="0.2">
      <c r="A708" s="42" t="s">
        <v>732</v>
      </c>
      <c r="B708" s="43" t="s">
        <v>733</v>
      </c>
      <c r="C708" s="44">
        <v>694</v>
      </c>
      <c r="D708" s="47"/>
      <c r="E708" s="47"/>
      <c r="F708" s="46" t="str">
        <f>IF(D708&lt;&gt;0,IF(E708/D708&gt;=100,"&gt;&gt;100",E708/D708*100),"-")</f>
        <v>-</v>
      </c>
    </row>
    <row r="709" spans="1:6" s="41" customFormat="1" x14ac:dyDescent="0.2">
      <c r="A709" s="42" t="s">
        <v>734</v>
      </c>
      <c r="B709" s="43" t="s">
        <v>735</v>
      </c>
      <c r="C709" s="44">
        <v>695</v>
      </c>
      <c r="D709" s="47"/>
      <c r="E709" s="47"/>
      <c r="F709" s="46"/>
    </row>
    <row r="710" spans="1:6" s="41" customFormat="1" x14ac:dyDescent="0.2">
      <c r="A710" s="42">
        <v>32911</v>
      </c>
      <c r="B710" s="43" t="s">
        <v>736</v>
      </c>
      <c r="C710" s="44">
        <v>696</v>
      </c>
      <c r="D710" s="47">
        <v>32605</v>
      </c>
      <c r="E710" s="47">
        <v>38745</v>
      </c>
      <c r="F710" s="46">
        <f t="shared" ref="F710:F773" si="13">IF(D710&lt;&gt;0,IF(E710/D710&gt;=100,"&gt;&gt;100",E710/D710*100),"-")</f>
        <v>118.83146756632419</v>
      </c>
    </row>
    <row r="711" spans="1:6" s="41" customFormat="1" x14ac:dyDescent="0.2">
      <c r="A711" s="42" t="s">
        <v>737</v>
      </c>
      <c r="B711" s="43" t="s">
        <v>738</v>
      </c>
      <c r="C711" s="44">
        <v>697</v>
      </c>
      <c r="D711" s="47">
        <v>31599</v>
      </c>
      <c r="E711" s="47">
        <v>21639</v>
      </c>
      <c r="F711" s="46">
        <f t="shared" si="13"/>
        <v>68.480015190354123</v>
      </c>
    </row>
    <row r="712" spans="1:6" s="41" customFormat="1" x14ac:dyDescent="0.2">
      <c r="A712" s="42">
        <v>34111</v>
      </c>
      <c r="B712" s="43" t="s">
        <v>739</v>
      </c>
      <c r="C712" s="44">
        <v>698</v>
      </c>
      <c r="D712" s="47"/>
      <c r="E712" s="47"/>
      <c r="F712" s="46" t="str">
        <f t="shared" si="13"/>
        <v>-</v>
      </c>
    </row>
    <row r="713" spans="1:6" s="41" customFormat="1" x14ac:dyDescent="0.2">
      <c r="A713" s="42">
        <v>34112</v>
      </c>
      <c r="B713" s="43" t="s">
        <v>740</v>
      </c>
      <c r="C713" s="44">
        <v>699</v>
      </c>
      <c r="D713" s="47"/>
      <c r="E713" s="47"/>
      <c r="F713" s="46" t="str">
        <f t="shared" si="13"/>
        <v>-</v>
      </c>
    </row>
    <row r="714" spans="1:6" s="41" customFormat="1" x14ac:dyDescent="0.2">
      <c r="A714" s="42">
        <v>34121</v>
      </c>
      <c r="B714" s="43" t="s">
        <v>741</v>
      </c>
      <c r="C714" s="44">
        <v>700</v>
      </c>
      <c r="D714" s="47"/>
      <c r="E714" s="47"/>
      <c r="F714" s="46" t="str">
        <f t="shared" si="13"/>
        <v>-</v>
      </c>
    </row>
    <row r="715" spans="1:6" s="41" customFormat="1" x14ac:dyDescent="0.2">
      <c r="A715" s="42">
        <v>34122</v>
      </c>
      <c r="B715" s="43" t="s">
        <v>742</v>
      </c>
      <c r="C715" s="44">
        <v>701</v>
      </c>
      <c r="D715" s="47"/>
      <c r="E715" s="47"/>
      <c r="F715" s="46" t="str">
        <f t="shared" si="13"/>
        <v>-</v>
      </c>
    </row>
    <row r="716" spans="1:6" s="41" customFormat="1" x14ac:dyDescent="0.2">
      <c r="A716" s="42">
        <v>34131</v>
      </c>
      <c r="B716" s="43" t="s">
        <v>743</v>
      </c>
      <c r="C716" s="44">
        <v>702</v>
      </c>
      <c r="D716" s="47"/>
      <c r="E716" s="47"/>
      <c r="F716" s="46" t="str">
        <f t="shared" si="13"/>
        <v>-</v>
      </c>
    </row>
    <row r="717" spans="1:6" s="41" customFormat="1" x14ac:dyDescent="0.2">
      <c r="A717" s="42">
        <v>34132</v>
      </c>
      <c r="B717" s="43" t="s">
        <v>744</v>
      </c>
      <c r="C717" s="44">
        <v>703</v>
      </c>
      <c r="D717" s="47"/>
      <c r="E717" s="47"/>
      <c r="F717" s="46" t="str">
        <f t="shared" si="13"/>
        <v>-</v>
      </c>
    </row>
    <row r="718" spans="1:6" s="41" customFormat="1" x14ac:dyDescent="0.2">
      <c r="A718" s="42">
        <v>34191</v>
      </c>
      <c r="B718" s="43" t="s">
        <v>745</v>
      </c>
      <c r="C718" s="44">
        <v>704</v>
      </c>
      <c r="D718" s="47"/>
      <c r="E718" s="47"/>
      <c r="F718" s="46" t="str">
        <f t="shared" si="13"/>
        <v>-</v>
      </c>
    </row>
    <row r="719" spans="1:6" s="41" customFormat="1" x14ac:dyDescent="0.2">
      <c r="A719" s="42">
        <v>34192</v>
      </c>
      <c r="B719" s="43" t="s">
        <v>746</v>
      </c>
      <c r="C719" s="44">
        <v>705</v>
      </c>
      <c r="D719" s="47"/>
      <c r="E719" s="47"/>
      <c r="F719" s="46" t="str">
        <f t="shared" si="13"/>
        <v>-</v>
      </c>
    </row>
    <row r="720" spans="1:6" s="41" customFormat="1" x14ac:dyDescent="0.2">
      <c r="A720" s="42">
        <v>34213</v>
      </c>
      <c r="B720" s="43" t="s">
        <v>747</v>
      </c>
      <c r="C720" s="44">
        <v>706</v>
      </c>
      <c r="D720" s="47"/>
      <c r="E720" s="47"/>
      <c r="F720" s="46" t="str">
        <f t="shared" si="13"/>
        <v>-</v>
      </c>
    </row>
    <row r="721" spans="1:6" s="41" customFormat="1" x14ac:dyDescent="0.2">
      <c r="A721" s="42">
        <v>34214</v>
      </c>
      <c r="B721" s="43" t="s">
        <v>748</v>
      </c>
      <c r="C721" s="44">
        <v>707</v>
      </c>
      <c r="D721" s="47"/>
      <c r="E721" s="47"/>
      <c r="F721" s="46" t="str">
        <f t="shared" si="13"/>
        <v>-</v>
      </c>
    </row>
    <row r="722" spans="1:6" s="41" customFormat="1" x14ac:dyDescent="0.2">
      <c r="A722" s="42">
        <v>34215</v>
      </c>
      <c r="B722" s="43" t="s">
        <v>749</v>
      </c>
      <c r="C722" s="44">
        <v>708</v>
      </c>
      <c r="D722" s="47"/>
      <c r="E722" s="47"/>
      <c r="F722" s="46" t="str">
        <f t="shared" si="13"/>
        <v>-</v>
      </c>
    </row>
    <row r="723" spans="1:6" s="41" customFormat="1" x14ac:dyDescent="0.2">
      <c r="A723" s="42">
        <v>34216</v>
      </c>
      <c r="B723" s="43" t="s">
        <v>750</v>
      </c>
      <c r="C723" s="44">
        <v>709</v>
      </c>
      <c r="D723" s="47"/>
      <c r="E723" s="47"/>
      <c r="F723" s="46" t="str">
        <f t="shared" si="13"/>
        <v>-</v>
      </c>
    </row>
    <row r="724" spans="1:6" s="41" customFormat="1" x14ac:dyDescent="0.2">
      <c r="A724" s="42">
        <v>34222</v>
      </c>
      <c r="B724" s="43" t="s">
        <v>751</v>
      </c>
      <c r="C724" s="44">
        <v>710</v>
      </c>
      <c r="D724" s="47"/>
      <c r="E724" s="47"/>
      <c r="F724" s="46" t="str">
        <f t="shared" si="13"/>
        <v>-</v>
      </c>
    </row>
    <row r="725" spans="1:6" s="41" customFormat="1" x14ac:dyDescent="0.2">
      <c r="A725" s="42">
        <v>34223</v>
      </c>
      <c r="B725" s="43" t="s">
        <v>752</v>
      </c>
      <c r="C725" s="44">
        <v>711</v>
      </c>
      <c r="D725" s="47"/>
      <c r="E725" s="47"/>
      <c r="F725" s="46" t="str">
        <f t="shared" si="13"/>
        <v>-</v>
      </c>
    </row>
    <row r="726" spans="1:6" s="41" customFormat="1" x14ac:dyDescent="0.2">
      <c r="A726" s="42">
        <v>34224</v>
      </c>
      <c r="B726" s="43" t="s">
        <v>753</v>
      </c>
      <c r="C726" s="44">
        <v>712</v>
      </c>
      <c r="D726" s="47"/>
      <c r="E726" s="47"/>
      <c r="F726" s="46" t="str">
        <f t="shared" si="13"/>
        <v>-</v>
      </c>
    </row>
    <row r="727" spans="1:6" s="41" customFormat="1" x14ac:dyDescent="0.2">
      <c r="A727" s="42">
        <v>34233</v>
      </c>
      <c r="B727" s="43" t="s">
        <v>754</v>
      </c>
      <c r="C727" s="44">
        <v>713</v>
      </c>
      <c r="D727" s="47">
        <v>39929</v>
      </c>
      <c r="E727" s="47">
        <v>31388</v>
      </c>
      <c r="F727" s="46">
        <f t="shared" si="13"/>
        <v>78.60953191915651</v>
      </c>
    </row>
    <row r="728" spans="1:6" s="41" customFormat="1" x14ac:dyDescent="0.2">
      <c r="A728" s="42">
        <v>34234</v>
      </c>
      <c r="B728" s="48" t="s">
        <v>755</v>
      </c>
      <c r="C728" s="44">
        <v>714</v>
      </c>
      <c r="D728" s="47"/>
      <c r="E728" s="47"/>
      <c r="F728" s="46" t="str">
        <f t="shared" si="13"/>
        <v>-</v>
      </c>
    </row>
    <row r="729" spans="1:6" s="41" customFormat="1" ht="24" x14ac:dyDescent="0.2">
      <c r="A729" s="42">
        <v>34235</v>
      </c>
      <c r="B729" s="49" t="s">
        <v>756</v>
      </c>
      <c r="C729" s="44">
        <v>715</v>
      </c>
      <c r="D729" s="47"/>
      <c r="E729" s="47"/>
      <c r="F729" s="46" t="str">
        <f t="shared" si="13"/>
        <v>-</v>
      </c>
    </row>
    <row r="730" spans="1:6" s="41" customFormat="1" x14ac:dyDescent="0.2">
      <c r="A730" s="42">
        <v>34236</v>
      </c>
      <c r="B730" s="43" t="s">
        <v>757</v>
      </c>
      <c r="C730" s="44">
        <v>716</v>
      </c>
      <c r="D730" s="47"/>
      <c r="E730" s="47"/>
      <c r="F730" s="46" t="str">
        <f t="shared" si="13"/>
        <v>-</v>
      </c>
    </row>
    <row r="731" spans="1:6" s="41" customFormat="1" x14ac:dyDescent="0.2">
      <c r="A731" s="42">
        <v>34237</v>
      </c>
      <c r="B731" s="43" t="s">
        <v>758</v>
      </c>
      <c r="C731" s="44">
        <v>717</v>
      </c>
      <c r="D731" s="47"/>
      <c r="E731" s="47"/>
      <c r="F731" s="46" t="str">
        <f t="shared" si="13"/>
        <v>-</v>
      </c>
    </row>
    <row r="732" spans="1:6" s="41" customFormat="1" x14ac:dyDescent="0.2">
      <c r="A732" s="42">
        <v>34238</v>
      </c>
      <c r="B732" s="43" t="s">
        <v>759</v>
      </c>
      <c r="C732" s="44">
        <v>718</v>
      </c>
      <c r="D732" s="47"/>
      <c r="E732" s="47"/>
      <c r="F732" s="46" t="str">
        <f t="shared" si="13"/>
        <v>-</v>
      </c>
    </row>
    <row r="733" spans="1:6" s="41" customFormat="1" x14ac:dyDescent="0.2">
      <c r="A733" s="42">
        <v>34273</v>
      </c>
      <c r="B733" s="43" t="s">
        <v>760</v>
      </c>
      <c r="C733" s="44">
        <v>719</v>
      </c>
      <c r="D733" s="47"/>
      <c r="E733" s="47"/>
      <c r="F733" s="46" t="str">
        <f t="shared" si="13"/>
        <v>-</v>
      </c>
    </row>
    <row r="734" spans="1:6" s="41" customFormat="1" x14ac:dyDescent="0.2">
      <c r="A734" s="42">
        <v>34274</v>
      </c>
      <c r="B734" s="43" t="s">
        <v>761</v>
      </c>
      <c r="C734" s="44">
        <v>720</v>
      </c>
      <c r="D734" s="47"/>
      <c r="E734" s="47"/>
      <c r="F734" s="46" t="str">
        <f t="shared" si="13"/>
        <v>-</v>
      </c>
    </row>
    <row r="735" spans="1:6" s="41" customFormat="1" x14ac:dyDescent="0.2">
      <c r="A735" s="42">
        <v>34275</v>
      </c>
      <c r="B735" s="43" t="s">
        <v>762</v>
      </c>
      <c r="C735" s="44">
        <v>721</v>
      </c>
      <c r="D735" s="47"/>
      <c r="E735" s="47"/>
      <c r="F735" s="46" t="str">
        <f t="shared" si="13"/>
        <v>-</v>
      </c>
    </row>
    <row r="736" spans="1:6" s="41" customFormat="1" x14ac:dyDescent="0.2">
      <c r="A736" s="42">
        <v>34281</v>
      </c>
      <c r="B736" s="43" t="s">
        <v>763</v>
      </c>
      <c r="C736" s="44">
        <v>722</v>
      </c>
      <c r="D736" s="47"/>
      <c r="E736" s="47"/>
      <c r="F736" s="46" t="str">
        <f t="shared" si="13"/>
        <v>-</v>
      </c>
    </row>
    <row r="737" spans="1:6" s="41" customFormat="1" x14ac:dyDescent="0.2">
      <c r="A737" s="42">
        <v>34282</v>
      </c>
      <c r="B737" s="43" t="s">
        <v>764</v>
      </c>
      <c r="C737" s="44">
        <v>723</v>
      </c>
      <c r="D737" s="47"/>
      <c r="E737" s="47"/>
      <c r="F737" s="46" t="str">
        <f t="shared" si="13"/>
        <v>-</v>
      </c>
    </row>
    <row r="738" spans="1:6" s="41" customFormat="1" x14ac:dyDescent="0.2">
      <c r="A738" s="42">
        <v>34283</v>
      </c>
      <c r="B738" s="43" t="s">
        <v>765</v>
      </c>
      <c r="C738" s="44">
        <v>724</v>
      </c>
      <c r="D738" s="47"/>
      <c r="E738" s="47"/>
      <c r="F738" s="46" t="str">
        <f t="shared" si="13"/>
        <v>-</v>
      </c>
    </row>
    <row r="739" spans="1:6" s="41" customFormat="1" x14ac:dyDescent="0.2">
      <c r="A739" s="42">
        <v>34284</v>
      </c>
      <c r="B739" s="43" t="s">
        <v>766</v>
      </c>
      <c r="C739" s="44">
        <v>725</v>
      </c>
      <c r="D739" s="47"/>
      <c r="E739" s="47"/>
      <c r="F739" s="46" t="str">
        <f t="shared" si="13"/>
        <v>-</v>
      </c>
    </row>
    <row r="740" spans="1:6" s="41" customFormat="1" x14ac:dyDescent="0.2">
      <c r="A740" s="42">
        <v>34285</v>
      </c>
      <c r="B740" s="43" t="s">
        <v>767</v>
      </c>
      <c r="C740" s="44">
        <v>726</v>
      </c>
      <c r="D740" s="47"/>
      <c r="E740" s="47"/>
      <c r="F740" s="46" t="str">
        <f t="shared" si="13"/>
        <v>-</v>
      </c>
    </row>
    <row r="741" spans="1:6" s="41" customFormat="1" x14ac:dyDescent="0.2">
      <c r="A741" s="42">
        <v>34286</v>
      </c>
      <c r="B741" s="48" t="s">
        <v>768</v>
      </c>
      <c r="C741" s="44">
        <v>727</v>
      </c>
      <c r="D741" s="47"/>
      <c r="E741" s="47"/>
      <c r="F741" s="46" t="str">
        <f t="shared" si="13"/>
        <v>-</v>
      </c>
    </row>
    <row r="742" spans="1:6" s="41" customFormat="1" ht="24" x14ac:dyDescent="0.2">
      <c r="A742" s="42">
        <v>34287</v>
      </c>
      <c r="B742" s="43" t="s">
        <v>769</v>
      </c>
      <c r="C742" s="44">
        <v>728</v>
      </c>
      <c r="D742" s="47"/>
      <c r="E742" s="47"/>
      <c r="F742" s="46" t="str">
        <f t="shared" si="13"/>
        <v>-</v>
      </c>
    </row>
    <row r="743" spans="1:6" s="41" customFormat="1" x14ac:dyDescent="0.2">
      <c r="A743" s="42">
        <v>34341</v>
      </c>
      <c r="B743" s="43" t="s">
        <v>770</v>
      </c>
      <c r="C743" s="44">
        <v>729</v>
      </c>
      <c r="D743" s="47"/>
      <c r="E743" s="47"/>
      <c r="F743" s="46" t="str">
        <f t="shared" si="13"/>
        <v>-</v>
      </c>
    </row>
    <row r="744" spans="1:6" s="41" customFormat="1" x14ac:dyDescent="0.2">
      <c r="A744" s="42">
        <v>35231</v>
      </c>
      <c r="B744" s="43" t="s">
        <v>771</v>
      </c>
      <c r="C744" s="44">
        <v>730</v>
      </c>
      <c r="D744" s="47"/>
      <c r="E744" s="47"/>
      <c r="F744" s="46" t="str">
        <f t="shared" si="13"/>
        <v>-</v>
      </c>
    </row>
    <row r="745" spans="1:6" s="41" customFormat="1" x14ac:dyDescent="0.2">
      <c r="A745" s="42">
        <v>35232</v>
      </c>
      <c r="B745" s="43" t="s">
        <v>772</v>
      </c>
      <c r="C745" s="44">
        <v>731</v>
      </c>
      <c r="D745" s="47"/>
      <c r="E745" s="47"/>
      <c r="F745" s="46" t="str">
        <f t="shared" si="13"/>
        <v>-</v>
      </c>
    </row>
    <row r="746" spans="1:6" s="41" customFormat="1" x14ac:dyDescent="0.2">
      <c r="A746" s="42">
        <v>36313</v>
      </c>
      <c r="B746" s="43" t="s">
        <v>773</v>
      </c>
      <c r="C746" s="44">
        <v>732</v>
      </c>
      <c r="D746" s="47"/>
      <c r="E746" s="47"/>
      <c r="F746" s="46" t="str">
        <f t="shared" si="13"/>
        <v>-</v>
      </c>
    </row>
    <row r="747" spans="1:6" s="41" customFormat="1" x14ac:dyDescent="0.2">
      <c r="A747" s="42">
        <v>36314</v>
      </c>
      <c r="B747" s="43" t="s">
        <v>774</v>
      </c>
      <c r="C747" s="44">
        <v>733</v>
      </c>
      <c r="D747" s="47"/>
      <c r="E747" s="47"/>
      <c r="F747" s="46" t="str">
        <f t="shared" si="13"/>
        <v>-</v>
      </c>
    </row>
    <row r="748" spans="1:6" s="41" customFormat="1" x14ac:dyDescent="0.2">
      <c r="A748" s="42">
        <v>36315</v>
      </c>
      <c r="B748" s="43" t="s">
        <v>775</v>
      </c>
      <c r="C748" s="44">
        <v>734</v>
      </c>
      <c r="D748" s="47"/>
      <c r="E748" s="47"/>
      <c r="F748" s="46" t="str">
        <f t="shared" si="13"/>
        <v>-</v>
      </c>
    </row>
    <row r="749" spans="1:6" s="41" customFormat="1" x14ac:dyDescent="0.2">
      <c r="A749" s="42">
        <v>36316</v>
      </c>
      <c r="B749" s="43" t="s">
        <v>776</v>
      </c>
      <c r="C749" s="44">
        <v>735</v>
      </c>
      <c r="D749" s="47"/>
      <c r="E749" s="47"/>
      <c r="F749" s="46" t="str">
        <f t="shared" si="13"/>
        <v>-</v>
      </c>
    </row>
    <row r="750" spans="1:6" s="41" customFormat="1" x14ac:dyDescent="0.2">
      <c r="A750" s="42">
        <v>36317</v>
      </c>
      <c r="B750" s="43" t="s">
        <v>777</v>
      </c>
      <c r="C750" s="44">
        <v>736</v>
      </c>
      <c r="D750" s="47"/>
      <c r="E750" s="47"/>
      <c r="F750" s="46" t="str">
        <f t="shared" si="13"/>
        <v>-</v>
      </c>
    </row>
    <row r="751" spans="1:6" s="41" customFormat="1" x14ac:dyDescent="0.2">
      <c r="A751" s="42">
        <v>36318</v>
      </c>
      <c r="B751" s="43" t="s">
        <v>778</v>
      </c>
      <c r="C751" s="44">
        <v>737</v>
      </c>
      <c r="D751" s="47"/>
      <c r="E751" s="47"/>
      <c r="F751" s="46" t="str">
        <f t="shared" si="13"/>
        <v>-</v>
      </c>
    </row>
    <row r="752" spans="1:6" s="41" customFormat="1" x14ac:dyDescent="0.2">
      <c r="A752" s="42">
        <v>36319</v>
      </c>
      <c r="B752" s="48" t="s">
        <v>779</v>
      </c>
      <c r="C752" s="44">
        <v>738</v>
      </c>
      <c r="D752" s="47"/>
      <c r="E752" s="47"/>
      <c r="F752" s="46" t="str">
        <f t="shared" si="13"/>
        <v>-</v>
      </c>
    </row>
    <row r="753" spans="1:6" s="41" customFormat="1" x14ac:dyDescent="0.2">
      <c r="A753" s="42">
        <v>36323</v>
      </c>
      <c r="B753" s="43" t="s">
        <v>780</v>
      </c>
      <c r="C753" s="44">
        <v>739</v>
      </c>
      <c r="D753" s="47"/>
      <c r="E753" s="47"/>
      <c r="F753" s="46" t="str">
        <f t="shared" si="13"/>
        <v>-</v>
      </c>
    </row>
    <row r="754" spans="1:6" s="41" customFormat="1" x14ac:dyDescent="0.2">
      <c r="A754" s="42">
        <v>36324</v>
      </c>
      <c r="B754" s="43" t="s">
        <v>781</v>
      </c>
      <c r="C754" s="44">
        <v>740</v>
      </c>
      <c r="D754" s="47"/>
      <c r="E754" s="47"/>
      <c r="F754" s="46" t="str">
        <f t="shared" si="13"/>
        <v>-</v>
      </c>
    </row>
    <row r="755" spans="1:6" s="41" customFormat="1" x14ac:dyDescent="0.2">
      <c r="A755" s="42">
        <v>36325</v>
      </c>
      <c r="B755" s="43" t="s">
        <v>782</v>
      </c>
      <c r="C755" s="44">
        <v>741</v>
      </c>
      <c r="D755" s="47"/>
      <c r="E755" s="47"/>
      <c r="F755" s="46" t="str">
        <f t="shared" si="13"/>
        <v>-</v>
      </c>
    </row>
    <row r="756" spans="1:6" s="41" customFormat="1" x14ac:dyDescent="0.2">
      <c r="A756" s="42">
        <v>36326</v>
      </c>
      <c r="B756" s="43" t="s">
        <v>783</v>
      </c>
      <c r="C756" s="44">
        <v>742</v>
      </c>
      <c r="D756" s="47"/>
      <c r="E756" s="47"/>
      <c r="F756" s="46" t="str">
        <f t="shared" si="13"/>
        <v>-</v>
      </c>
    </row>
    <row r="757" spans="1:6" s="41" customFormat="1" x14ac:dyDescent="0.2">
      <c r="A757" s="42">
        <v>36327</v>
      </c>
      <c r="B757" s="43" t="s">
        <v>784</v>
      </c>
      <c r="C757" s="44">
        <v>743</v>
      </c>
      <c r="D757" s="47"/>
      <c r="E757" s="47"/>
      <c r="F757" s="46" t="str">
        <f t="shared" si="13"/>
        <v>-</v>
      </c>
    </row>
    <row r="758" spans="1:6" s="41" customFormat="1" x14ac:dyDescent="0.2">
      <c r="A758" s="42">
        <v>36328</v>
      </c>
      <c r="B758" s="43" t="s">
        <v>785</v>
      </c>
      <c r="C758" s="44">
        <v>744</v>
      </c>
      <c r="D758" s="47"/>
      <c r="E758" s="47"/>
      <c r="F758" s="46" t="str">
        <f t="shared" si="13"/>
        <v>-</v>
      </c>
    </row>
    <row r="759" spans="1:6" s="41" customFormat="1" ht="24" x14ac:dyDescent="0.2">
      <c r="A759" s="42">
        <v>36329</v>
      </c>
      <c r="B759" s="49" t="s">
        <v>786</v>
      </c>
      <c r="C759" s="44">
        <v>745</v>
      </c>
      <c r="D759" s="47"/>
      <c r="E759" s="47"/>
      <c r="F759" s="46" t="str">
        <f t="shared" si="13"/>
        <v>-</v>
      </c>
    </row>
    <row r="760" spans="1:6" s="41" customFormat="1" ht="24" x14ac:dyDescent="0.2">
      <c r="A760" s="42" t="s">
        <v>787</v>
      </c>
      <c r="B760" s="43" t="s">
        <v>788</v>
      </c>
      <c r="C760" s="44">
        <v>746</v>
      </c>
      <c r="D760" s="47"/>
      <c r="E760" s="47"/>
      <c r="F760" s="46" t="str">
        <f t="shared" si="13"/>
        <v>-</v>
      </c>
    </row>
    <row r="761" spans="1:6" s="41" customFormat="1" ht="24" x14ac:dyDescent="0.2">
      <c r="A761" s="42" t="s">
        <v>789</v>
      </c>
      <c r="B761" s="43" t="s">
        <v>790</v>
      </c>
      <c r="C761" s="44">
        <v>747</v>
      </c>
      <c r="D761" s="47"/>
      <c r="E761" s="47"/>
      <c r="F761" s="46" t="str">
        <f t="shared" si="13"/>
        <v>-</v>
      </c>
    </row>
    <row r="762" spans="1:6" s="41" customFormat="1" ht="24" x14ac:dyDescent="0.2">
      <c r="A762" s="42" t="s">
        <v>791</v>
      </c>
      <c r="B762" s="43" t="s">
        <v>792</v>
      </c>
      <c r="C762" s="44">
        <v>748</v>
      </c>
      <c r="D762" s="47"/>
      <c r="E762" s="47"/>
      <c r="F762" s="46" t="str">
        <f t="shared" si="13"/>
        <v>-</v>
      </c>
    </row>
    <row r="763" spans="1:6" s="41" customFormat="1" ht="24" x14ac:dyDescent="0.2">
      <c r="A763" s="42" t="s">
        <v>793</v>
      </c>
      <c r="B763" s="43" t="s">
        <v>794</v>
      </c>
      <c r="C763" s="44">
        <v>749</v>
      </c>
      <c r="D763" s="47"/>
      <c r="E763" s="47"/>
      <c r="F763" s="46" t="str">
        <f t="shared" si="13"/>
        <v>-</v>
      </c>
    </row>
    <row r="764" spans="1:6" s="41" customFormat="1" x14ac:dyDescent="0.2">
      <c r="A764" s="42" t="s">
        <v>795</v>
      </c>
      <c r="B764" s="43" t="s">
        <v>796</v>
      </c>
      <c r="C764" s="44">
        <v>750</v>
      </c>
      <c r="D764" s="47"/>
      <c r="E764" s="47"/>
      <c r="F764" s="46" t="str">
        <f t="shared" si="13"/>
        <v>-</v>
      </c>
    </row>
    <row r="765" spans="1:6" s="41" customFormat="1" x14ac:dyDescent="0.2">
      <c r="A765" s="42" t="s">
        <v>797</v>
      </c>
      <c r="B765" s="43" t="s">
        <v>798</v>
      </c>
      <c r="C765" s="44">
        <v>751</v>
      </c>
      <c r="D765" s="47"/>
      <c r="E765" s="47"/>
      <c r="F765" s="46" t="str">
        <f t="shared" si="13"/>
        <v>-</v>
      </c>
    </row>
    <row r="766" spans="1:6" s="41" customFormat="1" x14ac:dyDescent="0.2">
      <c r="A766" s="42" t="s">
        <v>799</v>
      </c>
      <c r="B766" s="43" t="s">
        <v>800</v>
      </c>
      <c r="C766" s="44">
        <v>752</v>
      </c>
      <c r="D766" s="47"/>
      <c r="E766" s="47"/>
      <c r="F766" s="46" t="str">
        <f t="shared" si="13"/>
        <v>-</v>
      </c>
    </row>
    <row r="767" spans="1:6" s="41" customFormat="1" ht="24" x14ac:dyDescent="0.2">
      <c r="A767" s="42" t="s">
        <v>801</v>
      </c>
      <c r="B767" s="43" t="s">
        <v>802</v>
      </c>
      <c r="C767" s="44">
        <v>753</v>
      </c>
      <c r="D767" s="47"/>
      <c r="E767" s="47"/>
      <c r="F767" s="46" t="str">
        <f t="shared" si="13"/>
        <v>-</v>
      </c>
    </row>
    <row r="768" spans="1:6" s="41" customFormat="1" ht="24" x14ac:dyDescent="0.2">
      <c r="A768" s="42" t="s">
        <v>803</v>
      </c>
      <c r="B768" s="43" t="s">
        <v>804</v>
      </c>
      <c r="C768" s="44">
        <v>754</v>
      </c>
      <c r="D768" s="47"/>
      <c r="E768" s="47"/>
      <c r="F768" s="46" t="str">
        <f t="shared" si="13"/>
        <v>-</v>
      </c>
    </row>
    <row r="769" spans="1:6" s="41" customFormat="1" ht="24" x14ac:dyDescent="0.2">
      <c r="A769" s="42" t="s">
        <v>805</v>
      </c>
      <c r="B769" s="43" t="s">
        <v>806</v>
      </c>
      <c r="C769" s="44">
        <v>755</v>
      </c>
      <c r="D769" s="47"/>
      <c r="E769" s="47"/>
      <c r="F769" s="46" t="str">
        <f t="shared" si="13"/>
        <v>-</v>
      </c>
    </row>
    <row r="770" spans="1:6" s="41" customFormat="1" ht="24" x14ac:dyDescent="0.2">
      <c r="A770" s="42" t="s">
        <v>807</v>
      </c>
      <c r="B770" s="43" t="s">
        <v>808</v>
      </c>
      <c r="C770" s="44">
        <v>756</v>
      </c>
      <c r="D770" s="47"/>
      <c r="E770" s="47"/>
      <c r="F770" s="46" t="str">
        <f t="shared" si="13"/>
        <v>-</v>
      </c>
    </row>
    <row r="771" spans="1:6" s="41" customFormat="1" ht="24" x14ac:dyDescent="0.2">
      <c r="A771" s="42" t="s">
        <v>809</v>
      </c>
      <c r="B771" s="43" t="s">
        <v>810</v>
      </c>
      <c r="C771" s="44">
        <v>757</v>
      </c>
      <c r="D771" s="47"/>
      <c r="E771" s="47"/>
      <c r="F771" s="46" t="str">
        <f t="shared" si="13"/>
        <v>-</v>
      </c>
    </row>
    <row r="772" spans="1:6" s="41" customFormat="1" ht="24" x14ac:dyDescent="0.2">
      <c r="A772" s="42" t="s">
        <v>811</v>
      </c>
      <c r="B772" s="43" t="s">
        <v>812</v>
      </c>
      <c r="C772" s="44">
        <v>758</v>
      </c>
      <c r="D772" s="47"/>
      <c r="E772" s="47"/>
      <c r="F772" s="46" t="str">
        <f t="shared" si="13"/>
        <v>-</v>
      </c>
    </row>
    <row r="773" spans="1:6" s="41" customFormat="1" x14ac:dyDescent="0.2">
      <c r="A773" s="42" t="s">
        <v>813</v>
      </c>
      <c r="B773" s="43" t="s">
        <v>814</v>
      </c>
      <c r="C773" s="44">
        <v>759</v>
      </c>
      <c r="D773" s="47"/>
      <c r="E773" s="47"/>
      <c r="F773" s="46" t="str">
        <f t="shared" si="13"/>
        <v>-</v>
      </c>
    </row>
    <row r="774" spans="1:6" s="41" customFormat="1" x14ac:dyDescent="0.2">
      <c r="A774" s="42" t="s">
        <v>815</v>
      </c>
      <c r="B774" s="43" t="s">
        <v>816</v>
      </c>
      <c r="C774" s="44">
        <v>760</v>
      </c>
      <c r="D774" s="47"/>
      <c r="E774" s="47"/>
      <c r="F774" s="46" t="str">
        <f t="shared" ref="F774:F837" si="14">IF(D774&lt;&gt;0,IF(E774/D774&gt;=100,"&gt;&gt;100",E774/D774*100),"-")</f>
        <v>-</v>
      </c>
    </row>
    <row r="775" spans="1:6" s="41" customFormat="1" x14ac:dyDescent="0.2">
      <c r="A775" s="42" t="s">
        <v>817</v>
      </c>
      <c r="B775" s="43" t="s">
        <v>818</v>
      </c>
      <c r="C775" s="44">
        <v>761</v>
      </c>
      <c r="D775" s="47"/>
      <c r="E775" s="47"/>
      <c r="F775" s="46" t="str">
        <f t="shared" si="14"/>
        <v>-</v>
      </c>
    </row>
    <row r="776" spans="1:6" s="41" customFormat="1" ht="24" x14ac:dyDescent="0.2">
      <c r="A776" s="42" t="s">
        <v>819</v>
      </c>
      <c r="B776" s="43" t="s">
        <v>820</v>
      </c>
      <c r="C776" s="44">
        <v>762</v>
      </c>
      <c r="D776" s="47"/>
      <c r="E776" s="47"/>
      <c r="F776" s="46" t="str">
        <f t="shared" si="14"/>
        <v>-</v>
      </c>
    </row>
    <row r="777" spans="1:6" s="41" customFormat="1" ht="24" x14ac:dyDescent="0.2">
      <c r="A777" s="42" t="s">
        <v>821</v>
      </c>
      <c r="B777" s="43" t="s">
        <v>822</v>
      </c>
      <c r="C777" s="44">
        <v>763</v>
      </c>
      <c r="D777" s="47"/>
      <c r="E777" s="47"/>
      <c r="F777" s="46" t="str">
        <f t="shared" si="14"/>
        <v>-</v>
      </c>
    </row>
    <row r="778" spans="1:6" s="41" customFormat="1" x14ac:dyDescent="0.2">
      <c r="A778" s="42" t="s">
        <v>823</v>
      </c>
      <c r="B778" s="43" t="s">
        <v>824</v>
      </c>
      <c r="C778" s="44">
        <v>764</v>
      </c>
      <c r="D778" s="47"/>
      <c r="E778" s="47"/>
      <c r="F778" s="46" t="str">
        <f t="shared" si="14"/>
        <v>-</v>
      </c>
    </row>
    <row r="779" spans="1:6" s="41" customFormat="1" x14ac:dyDescent="0.2">
      <c r="A779" s="42" t="s">
        <v>825</v>
      </c>
      <c r="B779" s="43" t="s">
        <v>826</v>
      </c>
      <c r="C779" s="44">
        <v>765</v>
      </c>
      <c r="D779" s="47"/>
      <c r="E779" s="47"/>
      <c r="F779" s="46" t="str">
        <f t="shared" si="14"/>
        <v>-</v>
      </c>
    </row>
    <row r="780" spans="1:6" s="41" customFormat="1" x14ac:dyDescent="0.2">
      <c r="A780" s="42" t="s">
        <v>827</v>
      </c>
      <c r="B780" s="43" t="s">
        <v>828</v>
      </c>
      <c r="C780" s="44">
        <v>766</v>
      </c>
      <c r="D780" s="47"/>
      <c r="E780" s="47"/>
      <c r="F780" s="46" t="str">
        <f t="shared" si="14"/>
        <v>-</v>
      </c>
    </row>
    <row r="781" spans="1:6" s="41" customFormat="1" x14ac:dyDescent="0.2">
      <c r="A781" s="42" t="s">
        <v>829</v>
      </c>
      <c r="B781" s="43" t="s">
        <v>830</v>
      </c>
      <c r="C781" s="44">
        <v>767</v>
      </c>
      <c r="D781" s="47"/>
      <c r="E781" s="47"/>
      <c r="F781" s="46" t="str">
        <f t="shared" si="14"/>
        <v>-</v>
      </c>
    </row>
    <row r="782" spans="1:6" s="41" customFormat="1" x14ac:dyDescent="0.2">
      <c r="A782" s="42" t="s">
        <v>831</v>
      </c>
      <c r="B782" s="43" t="s">
        <v>832</v>
      </c>
      <c r="C782" s="44">
        <v>768</v>
      </c>
      <c r="D782" s="47"/>
      <c r="E782" s="47"/>
      <c r="F782" s="46" t="str">
        <f t="shared" si="14"/>
        <v>-</v>
      </c>
    </row>
    <row r="783" spans="1:6" s="41" customFormat="1" x14ac:dyDescent="0.2">
      <c r="A783" s="42" t="s">
        <v>833</v>
      </c>
      <c r="B783" s="43" t="s">
        <v>834</v>
      </c>
      <c r="C783" s="44">
        <v>769</v>
      </c>
      <c r="D783" s="47"/>
      <c r="E783" s="47"/>
      <c r="F783" s="46" t="str">
        <f t="shared" si="14"/>
        <v>-</v>
      </c>
    </row>
    <row r="784" spans="1:6" s="41" customFormat="1" x14ac:dyDescent="0.2">
      <c r="A784" s="42" t="s">
        <v>835</v>
      </c>
      <c r="B784" s="43" t="s">
        <v>836</v>
      </c>
      <c r="C784" s="44">
        <v>770</v>
      </c>
      <c r="D784" s="47"/>
      <c r="E784" s="47"/>
      <c r="F784" s="46" t="str">
        <f t="shared" si="14"/>
        <v>-</v>
      </c>
    </row>
    <row r="785" spans="1:6" s="41" customFormat="1" x14ac:dyDescent="0.2">
      <c r="A785" s="42" t="s">
        <v>837</v>
      </c>
      <c r="B785" s="43" t="s">
        <v>838</v>
      </c>
      <c r="C785" s="44">
        <v>771</v>
      </c>
      <c r="D785" s="47"/>
      <c r="E785" s="47"/>
      <c r="F785" s="46" t="str">
        <f t="shared" si="14"/>
        <v>-</v>
      </c>
    </row>
    <row r="786" spans="1:6" s="41" customFormat="1" x14ac:dyDescent="0.2">
      <c r="A786" s="42" t="s">
        <v>839</v>
      </c>
      <c r="B786" s="43" t="s">
        <v>840</v>
      </c>
      <c r="C786" s="44">
        <v>772</v>
      </c>
      <c r="D786" s="47"/>
      <c r="E786" s="47"/>
      <c r="F786" s="46" t="str">
        <f t="shared" si="14"/>
        <v>-</v>
      </c>
    </row>
    <row r="787" spans="1:6" s="41" customFormat="1" x14ac:dyDescent="0.2">
      <c r="A787" s="42" t="s">
        <v>841</v>
      </c>
      <c r="B787" s="43" t="s">
        <v>842</v>
      </c>
      <c r="C787" s="44">
        <v>773</v>
      </c>
      <c r="D787" s="47"/>
      <c r="E787" s="47"/>
      <c r="F787" s="46" t="str">
        <f t="shared" si="14"/>
        <v>-</v>
      </c>
    </row>
    <row r="788" spans="1:6" s="41" customFormat="1" x14ac:dyDescent="0.2">
      <c r="A788" s="42" t="s">
        <v>843</v>
      </c>
      <c r="B788" s="43" t="s">
        <v>844</v>
      </c>
      <c r="C788" s="44">
        <v>774</v>
      </c>
      <c r="D788" s="47"/>
      <c r="E788" s="47"/>
      <c r="F788" s="46" t="str">
        <f t="shared" si="14"/>
        <v>-</v>
      </c>
    </row>
    <row r="789" spans="1:6" s="41" customFormat="1" x14ac:dyDescent="0.2">
      <c r="A789" s="42">
        <v>37215</v>
      </c>
      <c r="B789" s="43" t="s">
        <v>845</v>
      </c>
      <c r="C789" s="44">
        <v>775</v>
      </c>
      <c r="D789" s="47"/>
      <c r="E789" s="47"/>
      <c r="F789" s="46" t="str">
        <f t="shared" si="14"/>
        <v>-</v>
      </c>
    </row>
    <row r="790" spans="1:6" s="41" customFormat="1" x14ac:dyDescent="0.2">
      <c r="A790" s="42">
        <v>37216</v>
      </c>
      <c r="B790" s="48" t="s">
        <v>846</v>
      </c>
      <c r="C790" s="44">
        <v>776</v>
      </c>
      <c r="D790" s="47"/>
      <c r="E790" s="47"/>
      <c r="F790" s="46" t="str">
        <f t="shared" si="14"/>
        <v>-</v>
      </c>
    </row>
    <row r="791" spans="1:6" s="41" customFormat="1" x14ac:dyDescent="0.2">
      <c r="A791" s="42">
        <v>37217</v>
      </c>
      <c r="B791" s="43" t="s">
        <v>847</v>
      </c>
      <c r="C791" s="44">
        <v>777</v>
      </c>
      <c r="D791" s="47"/>
      <c r="E791" s="47"/>
      <c r="F791" s="46" t="str">
        <f t="shared" si="14"/>
        <v>-</v>
      </c>
    </row>
    <row r="792" spans="1:6" s="41" customFormat="1" x14ac:dyDescent="0.2">
      <c r="A792" s="42">
        <v>37218</v>
      </c>
      <c r="B792" s="43" t="s">
        <v>848</v>
      </c>
      <c r="C792" s="44">
        <v>778</v>
      </c>
      <c r="D792" s="47"/>
      <c r="E792" s="47"/>
      <c r="F792" s="46" t="str">
        <f t="shared" si="14"/>
        <v>-</v>
      </c>
    </row>
    <row r="793" spans="1:6" s="41" customFormat="1" x14ac:dyDescent="0.2">
      <c r="A793" s="42">
        <v>37219</v>
      </c>
      <c r="B793" s="43" t="s">
        <v>849</v>
      </c>
      <c r="C793" s="44">
        <v>779</v>
      </c>
      <c r="D793" s="47"/>
      <c r="E793" s="47"/>
      <c r="F793" s="46" t="str">
        <f t="shared" si="14"/>
        <v>-</v>
      </c>
    </row>
    <row r="794" spans="1:6" s="41" customFormat="1" x14ac:dyDescent="0.2">
      <c r="A794" s="42">
        <v>37221</v>
      </c>
      <c r="B794" s="43" t="s">
        <v>850</v>
      </c>
      <c r="C794" s="44">
        <v>780</v>
      </c>
      <c r="D794" s="47"/>
      <c r="E794" s="47"/>
      <c r="F794" s="46" t="str">
        <f t="shared" si="14"/>
        <v>-</v>
      </c>
    </row>
    <row r="795" spans="1:6" s="41" customFormat="1" x14ac:dyDescent="0.2">
      <c r="A795" s="42" t="s">
        <v>851</v>
      </c>
      <c r="B795" s="43" t="s">
        <v>834</v>
      </c>
      <c r="C795" s="44">
        <v>781</v>
      </c>
      <c r="D795" s="47"/>
      <c r="E795" s="47"/>
      <c r="F795" s="46" t="str">
        <f t="shared" si="14"/>
        <v>-</v>
      </c>
    </row>
    <row r="796" spans="1:6" s="41" customFormat="1" x14ac:dyDescent="0.2">
      <c r="A796" s="42" t="s">
        <v>852</v>
      </c>
      <c r="B796" s="43" t="s">
        <v>853</v>
      </c>
      <c r="C796" s="44">
        <v>782</v>
      </c>
      <c r="D796" s="47"/>
      <c r="E796" s="47"/>
      <c r="F796" s="46" t="str">
        <f t="shared" si="14"/>
        <v>-</v>
      </c>
    </row>
    <row r="797" spans="1:6" s="41" customFormat="1" x14ac:dyDescent="0.2">
      <c r="A797" s="42" t="s">
        <v>854</v>
      </c>
      <c r="B797" s="43" t="s">
        <v>855</v>
      </c>
      <c r="C797" s="44">
        <v>783</v>
      </c>
      <c r="D797" s="47"/>
      <c r="E797" s="47"/>
      <c r="F797" s="46" t="str">
        <f t="shared" si="14"/>
        <v>-</v>
      </c>
    </row>
    <row r="798" spans="1:6" s="41" customFormat="1" x14ac:dyDescent="0.2">
      <c r="A798" s="42" t="s">
        <v>856</v>
      </c>
      <c r="B798" s="43" t="s">
        <v>857</v>
      </c>
      <c r="C798" s="44">
        <v>784</v>
      </c>
      <c r="D798" s="47"/>
      <c r="E798" s="47"/>
      <c r="F798" s="46" t="str">
        <f t="shared" si="14"/>
        <v>-</v>
      </c>
    </row>
    <row r="799" spans="1:6" s="41" customFormat="1" x14ac:dyDescent="0.2">
      <c r="A799" s="42">
        <v>38117</v>
      </c>
      <c r="B799" s="43" t="s">
        <v>858</v>
      </c>
      <c r="C799" s="44">
        <v>785</v>
      </c>
      <c r="D799" s="47"/>
      <c r="E799" s="47"/>
      <c r="F799" s="46" t="str">
        <f t="shared" si="14"/>
        <v>-</v>
      </c>
    </row>
    <row r="800" spans="1:6" s="41" customFormat="1" x14ac:dyDescent="0.2">
      <c r="A800" s="42">
        <v>38612</v>
      </c>
      <c r="B800" s="43" t="s">
        <v>859</v>
      </c>
      <c r="C800" s="44">
        <v>786</v>
      </c>
      <c r="D800" s="47"/>
      <c r="E800" s="47"/>
      <c r="F800" s="46" t="str">
        <f t="shared" si="14"/>
        <v>-</v>
      </c>
    </row>
    <row r="801" spans="1:6" s="41" customFormat="1" x14ac:dyDescent="0.2">
      <c r="A801" s="42">
        <v>38613</v>
      </c>
      <c r="B801" s="43" t="s">
        <v>860</v>
      </c>
      <c r="C801" s="44">
        <v>787</v>
      </c>
      <c r="D801" s="47"/>
      <c r="E801" s="47"/>
      <c r="F801" s="46" t="str">
        <f t="shared" si="14"/>
        <v>-</v>
      </c>
    </row>
    <row r="802" spans="1:6" s="41" customFormat="1" x14ac:dyDescent="0.2">
      <c r="A802" s="42">
        <v>38614</v>
      </c>
      <c r="B802" s="43" t="s">
        <v>861</v>
      </c>
      <c r="C802" s="44">
        <v>788</v>
      </c>
      <c r="D802" s="47"/>
      <c r="E802" s="47"/>
      <c r="F802" s="46" t="str">
        <f t="shared" si="14"/>
        <v>-</v>
      </c>
    </row>
    <row r="803" spans="1:6" s="41" customFormat="1" x14ac:dyDescent="0.2">
      <c r="A803" s="42">
        <v>38615</v>
      </c>
      <c r="B803" s="43" t="s">
        <v>862</v>
      </c>
      <c r="C803" s="44">
        <v>789</v>
      </c>
      <c r="D803" s="47"/>
      <c r="E803" s="47"/>
      <c r="F803" s="46" t="str">
        <f t="shared" si="14"/>
        <v>-</v>
      </c>
    </row>
    <row r="804" spans="1:6" s="41" customFormat="1" x14ac:dyDescent="0.2">
      <c r="A804" s="42">
        <v>38622</v>
      </c>
      <c r="B804" s="43" t="s">
        <v>863</v>
      </c>
      <c r="C804" s="44">
        <v>790</v>
      </c>
      <c r="D804" s="47"/>
      <c r="E804" s="47"/>
      <c r="F804" s="46" t="str">
        <f t="shared" si="14"/>
        <v>-</v>
      </c>
    </row>
    <row r="805" spans="1:6" s="41" customFormat="1" x14ac:dyDescent="0.2">
      <c r="A805" s="42">
        <v>38623</v>
      </c>
      <c r="B805" s="43" t="s">
        <v>864</v>
      </c>
      <c r="C805" s="44">
        <v>791</v>
      </c>
      <c r="D805" s="47"/>
      <c r="E805" s="47"/>
      <c r="F805" s="46" t="str">
        <f t="shared" si="14"/>
        <v>-</v>
      </c>
    </row>
    <row r="806" spans="1:6" s="41" customFormat="1" x14ac:dyDescent="0.2">
      <c r="A806" s="42">
        <v>38624</v>
      </c>
      <c r="B806" s="43" t="s">
        <v>865</v>
      </c>
      <c r="C806" s="44">
        <v>792</v>
      </c>
      <c r="D806" s="47"/>
      <c r="E806" s="47"/>
      <c r="F806" s="46" t="str">
        <f t="shared" si="14"/>
        <v>-</v>
      </c>
    </row>
    <row r="807" spans="1:6" s="41" customFormat="1" x14ac:dyDescent="0.2">
      <c r="A807" s="42">
        <v>38625</v>
      </c>
      <c r="B807" s="43" t="s">
        <v>866</v>
      </c>
      <c r="C807" s="44">
        <v>793</v>
      </c>
      <c r="D807" s="47"/>
      <c r="E807" s="47"/>
      <c r="F807" s="46" t="str">
        <f t="shared" si="14"/>
        <v>-</v>
      </c>
    </row>
    <row r="808" spans="1:6" s="41" customFormat="1" x14ac:dyDescent="0.2">
      <c r="A808" s="42" t="s">
        <v>867</v>
      </c>
      <c r="B808" s="43" t="s">
        <v>868</v>
      </c>
      <c r="C808" s="44">
        <v>794</v>
      </c>
      <c r="D808" s="47"/>
      <c r="E808" s="47"/>
      <c r="F808" s="46"/>
    </row>
    <row r="809" spans="1:6" s="41" customFormat="1" x14ac:dyDescent="0.2">
      <c r="A809" s="42">
        <v>38631</v>
      </c>
      <c r="B809" s="43" t="s">
        <v>869</v>
      </c>
      <c r="C809" s="44">
        <v>795</v>
      </c>
      <c r="D809" s="47"/>
      <c r="E809" s="47"/>
      <c r="F809" s="46" t="str">
        <f t="shared" si="14"/>
        <v>-</v>
      </c>
    </row>
    <row r="810" spans="1:6" s="41" customFormat="1" x14ac:dyDescent="0.2">
      <c r="A810" s="42">
        <v>38632</v>
      </c>
      <c r="B810" s="43" t="s">
        <v>870</v>
      </c>
      <c r="C810" s="44">
        <v>796</v>
      </c>
      <c r="D810" s="47"/>
      <c r="E810" s="47"/>
      <c r="F810" s="46" t="str">
        <f t="shared" si="14"/>
        <v>-</v>
      </c>
    </row>
    <row r="811" spans="1:6" s="41" customFormat="1" x14ac:dyDescent="0.2">
      <c r="A811" s="42">
        <v>38641</v>
      </c>
      <c r="B811" s="43" t="s">
        <v>871</v>
      </c>
      <c r="C811" s="44">
        <v>797</v>
      </c>
      <c r="D811" s="47"/>
      <c r="E811" s="47"/>
      <c r="F811" s="46"/>
    </row>
    <row r="812" spans="1:6" s="41" customFormat="1" x14ac:dyDescent="0.2">
      <c r="A812" s="42" t="s">
        <v>872</v>
      </c>
      <c r="B812" s="43" t="s">
        <v>873</v>
      </c>
      <c r="C812" s="44">
        <v>798</v>
      </c>
      <c r="D812" s="47"/>
      <c r="E812" s="47"/>
      <c r="F812" s="46"/>
    </row>
    <row r="813" spans="1:6" s="41" customFormat="1" ht="24" x14ac:dyDescent="0.2">
      <c r="A813" s="42">
        <v>81212</v>
      </c>
      <c r="B813" s="43" t="s">
        <v>874</v>
      </c>
      <c r="C813" s="44">
        <v>799</v>
      </c>
      <c r="D813" s="47"/>
      <c r="E813" s="47"/>
      <c r="F813" s="46" t="str">
        <f t="shared" si="14"/>
        <v>-</v>
      </c>
    </row>
    <row r="814" spans="1:6" s="41" customFormat="1" ht="24" x14ac:dyDescent="0.2">
      <c r="A814" s="42" t="s">
        <v>875</v>
      </c>
      <c r="B814" s="43" t="s">
        <v>876</v>
      </c>
      <c r="C814" s="44">
        <v>800</v>
      </c>
      <c r="D814" s="47"/>
      <c r="E814" s="47"/>
      <c r="F814" s="46" t="str">
        <f t="shared" si="14"/>
        <v>-</v>
      </c>
    </row>
    <row r="815" spans="1:6" s="41" customFormat="1" x14ac:dyDescent="0.2">
      <c r="A815" s="42">
        <v>81322</v>
      </c>
      <c r="B815" s="43" t="s">
        <v>877</v>
      </c>
      <c r="C815" s="44">
        <v>801</v>
      </c>
      <c r="D815" s="47"/>
      <c r="E815" s="47"/>
      <c r="F815" s="46" t="str">
        <f t="shared" si="14"/>
        <v>-</v>
      </c>
    </row>
    <row r="816" spans="1:6" s="41" customFormat="1" ht="24" x14ac:dyDescent="0.2">
      <c r="A816" s="42" t="s">
        <v>878</v>
      </c>
      <c r="B816" s="43" t="s">
        <v>879</v>
      </c>
      <c r="C816" s="44">
        <v>802</v>
      </c>
      <c r="D816" s="47"/>
      <c r="E816" s="47"/>
      <c r="F816" s="46" t="str">
        <f t="shared" si="14"/>
        <v>-</v>
      </c>
    </row>
    <row r="817" spans="1:6" s="41" customFormat="1" x14ac:dyDescent="0.2">
      <c r="A817" s="42">
        <v>81332</v>
      </c>
      <c r="B817" s="43" t="s">
        <v>880</v>
      </c>
      <c r="C817" s="44">
        <v>803</v>
      </c>
      <c r="D817" s="47"/>
      <c r="E817" s="47"/>
      <c r="F817" s="46" t="str">
        <f t="shared" si="14"/>
        <v>-</v>
      </c>
    </row>
    <row r="818" spans="1:6" s="41" customFormat="1" ht="24" x14ac:dyDescent="0.2">
      <c r="A818" s="42" t="s">
        <v>881</v>
      </c>
      <c r="B818" s="43" t="s">
        <v>882</v>
      </c>
      <c r="C818" s="44">
        <v>804</v>
      </c>
      <c r="D818" s="47"/>
      <c r="E818" s="47"/>
      <c r="F818" s="46" t="str">
        <f t="shared" si="14"/>
        <v>-</v>
      </c>
    </row>
    <row r="819" spans="1:6" s="41" customFormat="1" x14ac:dyDescent="0.2">
      <c r="A819" s="42">
        <v>81342</v>
      </c>
      <c r="B819" s="43" t="s">
        <v>883</v>
      </c>
      <c r="C819" s="44">
        <v>805</v>
      </c>
      <c r="D819" s="47"/>
      <c r="E819" s="47"/>
      <c r="F819" s="46" t="str">
        <f t="shared" si="14"/>
        <v>-</v>
      </c>
    </row>
    <row r="820" spans="1:6" s="41" customFormat="1" ht="24" x14ac:dyDescent="0.2">
      <c r="A820" s="42" t="s">
        <v>884</v>
      </c>
      <c r="B820" s="43" t="s">
        <v>885</v>
      </c>
      <c r="C820" s="44">
        <v>806</v>
      </c>
      <c r="D820" s="47"/>
      <c r="E820" s="47"/>
      <c r="F820" s="46" t="str">
        <f t="shared" si="14"/>
        <v>-</v>
      </c>
    </row>
    <row r="821" spans="1:6" s="41" customFormat="1" x14ac:dyDescent="0.2">
      <c r="A821" s="42">
        <v>81411</v>
      </c>
      <c r="B821" s="43" t="s">
        <v>886</v>
      </c>
      <c r="C821" s="44">
        <v>807</v>
      </c>
      <c r="D821" s="47"/>
      <c r="E821" s="47"/>
      <c r="F821" s="46" t="str">
        <f t="shared" si="14"/>
        <v>-</v>
      </c>
    </row>
    <row r="822" spans="1:6" s="41" customFormat="1" x14ac:dyDescent="0.2">
      <c r="A822" s="42">
        <v>81412</v>
      </c>
      <c r="B822" s="43" t="s">
        <v>887</v>
      </c>
      <c r="C822" s="44">
        <v>808</v>
      </c>
      <c r="D822" s="47"/>
      <c r="E822" s="47"/>
      <c r="F822" s="46" t="str">
        <f t="shared" si="14"/>
        <v>-</v>
      </c>
    </row>
    <row r="823" spans="1:6" s="41" customFormat="1" x14ac:dyDescent="0.2">
      <c r="A823" s="42" t="s">
        <v>888</v>
      </c>
      <c r="B823" s="48" t="s">
        <v>889</v>
      </c>
      <c r="C823" s="44">
        <v>809</v>
      </c>
      <c r="D823" s="47"/>
      <c r="E823" s="47"/>
      <c r="F823" s="46" t="str">
        <f t="shared" si="14"/>
        <v>-</v>
      </c>
    </row>
    <row r="824" spans="1:6" s="41" customFormat="1" x14ac:dyDescent="0.2">
      <c r="A824" s="42">
        <v>81532</v>
      </c>
      <c r="B824" s="48" t="s">
        <v>890</v>
      </c>
      <c r="C824" s="44">
        <v>810</v>
      </c>
      <c r="D824" s="47"/>
      <c r="E824" s="47"/>
      <c r="F824" s="46" t="str">
        <f t="shared" si="14"/>
        <v>-</v>
      </c>
    </row>
    <row r="825" spans="1:6" s="41" customFormat="1" ht="24" x14ac:dyDescent="0.2">
      <c r="A825" s="42" t="s">
        <v>891</v>
      </c>
      <c r="B825" s="43" t="s">
        <v>892</v>
      </c>
      <c r="C825" s="44">
        <v>811</v>
      </c>
      <c r="D825" s="47"/>
      <c r="E825" s="47"/>
      <c r="F825" s="46" t="str">
        <f t="shared" si="14"/>
        <v>-</v>
      </c>
    </row>
    <row r="826" spans="1:6" s="41" customFormat="1" x14ac:dyDescent="0.2">
      <c r="A826" s="42">
        <v>81542</v>
      </c>
      <c r="B826" s="48" t="s">
        <v>893</v>
      </c>
      <c r="C826" s="44">
        <v>812</v>
      </c>
      <c r="D826" s="47"/>
      <c r="E826" s="47"/>
      <c r="F826" s="46" t="str">
        <f t="shared" si="14"/>
        <v>-</v>
      </c>
    </row>
    <row r="827" spans="1:6" s="41" customFormat="1" ht="24" x14ac:dyDescent="0.2">
      <c r="A827" s="42" t="s">
        <v>894</v>
      </c>
      <c r="B827" s="43" t="s">
        <v>895</v>
      </c>
      <c r="C827" s="44">
        <v>813</v>
      </c>
      <c r="D827" s="47"/>
      <c r="E827" s="47"/>
      <c r="F827" s="46" t="str">
        <f t="shared" si="14"/>
        <v>-</v>
      </c>
    </row>
    <row r="828" spans="1:6" s="41" customFormat="1" ht="24" x14ac:dyDescent="0.2">
      <c r="A828" s="42">
        <v>81552</v>
      </c>
      <c r="B828" s="43" t="s">
        <v>896</v>
      </c>
      <c r="C828" s="44">
        <v>814</v>
      </c>
      <c r="D828" s="47"/>
      <c r="E828" s="47"/>
      <c r="F828" s="46" t="str">
        <f t="shared" si="14"/>
        <v>-</v>
      </c>
    </row>
    <row r="829" spans="1:6" s="41" customFormat="1" ht="24" x14ac:dyDescent="0.2">
      <c r="A829" s="42" t="s">
        <v>897</v>
      </c>
      <c r="B829" s="43" t="s">
        <v>898</v>
      </c>
      <c r="C829" s="44">
        <v>815</v>
      </c>
      <c r="D829" s="47"/>
      <c r="E829" s="47"/>
      <c r="F829" s="46" t="str">
        <f t="shared" si="14"/>
        <v>-</v>
      </c>
    </row>
    <row r="830" spans="1:6" s="41" customFormat="1" x14ac:dyDescent="0.2">
      <c r="A830" s="42">
        <v>81631</v>
      </c>
      <c r="B830" s="48" t="s">
        <v>899</v>
      </c>
      <c r="C830" s="44">
        <v>816</v>
      </c>
      <c r="D830" s="47"/>
      <c r="E830" s="47"/>
      <c r="F830" s="46" t="str">
        <f t="shared" si="14"/>
        <v>-</v>
      </c>
    </row>
    <row r="831" spans="1:6" s="41" customFormat="1" x14ac:dyDescent="0.2">
      <c r="A831" s="42">
        <v>81632</v>
      </c>
      <c r="B831" s="43" t="s">
        <v>900</v>
      </c>
      <c r="C831" s="44">
        <v>817</v>
      </c>
      <c r="D831" s="47"/>
      <c r="E831" s="47"/>
      <c r="F831" s="46" t="str">
        <f t="shared" si="14"/>
        <v>-</v>
      </c>
    </row>
    <row r="832" spans="1:6" s="41" customFormat="1" ht="24" x14ac:dyDescent="0.2">
      <c r="A832" s="42" t="s">
        <v>901</v>
      </c>
      <c r="B832" s="43" t="s">
        <v>902</v>
      </c>
      <c r="C832" s="44">
        <v>818</v>
      </c>
      <c r="D832" s="47"/>
      <c r="E832" s="47"/>
      <c r="F832" s="46" t="str">
        <f t="shared" si="14"/>
        <v>-</v>
      </c>
    </row>
    <row r="833" spans="1:6" s="41" customFormat="1" x14ac:dyDescent="0.2">
      <c r="A833" s="42">
        <v>81641</v>
      </c>
      <c r="B833" s="43" t="s">
        <v>903</v>
      </c>
      <c r="C833" s="44">
        <v>819</v>
      </c>
      <c r="D833" s="47"/>
      <c r="E833" s="47"/>
      <c r="F833" s="46" t="str">
        <f t="shared" si="14"/>
        <v>-</v>
      </c>
    </row>
    <row r="834" spans="1:6" s="41" customFormat="1" x14ac:dyDescent="0.2">
      <c r="A834" s="42">
        <v>81642</v>
      </c>
      <c r="B834" s="43" t="s">
        <v>904</v>
      </c>
      <c r="C834" s="44">
        <v>820</v>
      </c>
      <c r="D834" s="47"/>
      <c r="E834" s="47"/>
      <c r="F834" s="46" t="str">
        <f t="shared" si="14"/>
        <v>-</v>
      </c>
    </row>
    <row r="835" spans="1:6" s="41" customFormat="1" x14ac:dyDescent="0.2">
      <c r="A835" s="42" t="s">
        <v>905</v>
      </c>
      <c r="B835" s="43" t="s">
        <v>906</v>
      </c>
      <c r="C835" s="44">
        <v>821</v>
      </c>
      <c r="D835" s="47"/>
      <c r="E835" s="47"/>
      <c r="F835" s="46" t="str">
        <f t="shared" si="14"/>
        <v>-</v>
      </c>
    </row>
    <row r="836" spans="1:6" s="41" customFormat="1" x14ac:dyDescent="0.2">
      <c r="A836" s="42">
        <v>81711</v>
      </c>
      <c r="B836" s="43" t="s">
        <v>907</v>
      </c>
      <c r="C836" s="44">
        <v>822</v>
      </c>
      <c r="D836" s="47"/>
      <c r="E836" s="47"/>
      <c r="F836" s="46" t="str">
        <f t="shared" si="14"/>
        <v>-</v>
      </c>
    </row>
    <row r="837" spans="1:6" s="41" customFormat="1" x14ac:dyDescent="0.2">
      <c r="A837" s="42">
        <v>81712</v>
      </c>
      <c r="B837" s="43" t="s">
        <v>908</v>
      </c>
      <c r="C837" s="44">
        <v>823</v>
      </c>
      <c r="D837" s="47"/>
      <c r="E837" s="47"/>
      <c r="F837" s="46" t="str">
        <f t="shared" si="14"/>
        <v>-</v>
      </c>
    </row>
    <row r="838" spans="1:6" s="41" customFormat="1" x14ac:dyDescent="0.2">
      <c r="A838" s="42">
        <v>81721</v>
      </c>
      <c r="B838" s="43" t="s">
        <v>909</v>
      </c>
      <c r="C838" s="44">
        <v>824</v>
      </c>
      <c r="D838" s="47"/>
      <c r="E838" s="47"/>
      <c r="F838" s="46" t="str">
        <f t="shared" ref="F838:F901" si="15">IF(D838&lt;&gt;0,IF(E838/D838&gt;=100,"&gt;&gt;100",E838/D838*100),"-")</f>
        <v>-</v>
      </c>
    </row>
    <row r="839" spans="1:6" s="41" customFormat="1" x14ac:dyDescent="0.2">
      <c r="A839" s="42">
        <v>81722</v>
      </c>
      <c r="B839" s="43" t="s">
        <v>910</v>
      </c>
      <c r="C839" s="44">
        <v>825</v>
      </c>
      <c r="D839" s="47"/>
      <c r="E839" s="47"/>
      <c r="F839" s="46" t="str">
        <f t="shared" si="15"/>
        <v>-</v>
      </c>
    </row>
    <row r="840" spans="1:6" s="41" customFormat="1" x14ac:dyDescent="0.2">
      <c r="A840" s="42" t="s">
        <v>911</v>
      </c>
      <c r="B840" s="43" t="s">
        <v>912</v>
      </c>
      <c r="C840" s="44">
        <v>826</v>
      </c>
      <c r="D840" s="47"/>
      <c r="E840" s="47"/>
      <c r="F840" s="46" t="str">
        <f t="shared" si="15"/>
        <v>-</v>
      </c>
    </row>
    <row r="841" spans="1:6" s="41" customFormat="1" x14ac:dyDescent="0.2">
      <c r="A841" s="42">
        <v>81731</v>
      </c>
      <c r="B841" s="43" t="s">
        <v>913</v>
      </c>
      <c r="C841" s="44">
        <v>827</v>
      </c>
      <c r="D841" s="47"/>
      <c r="E841" s="47"/>
      <c r="F841" s="46" t="str">
        <f t="shared" si="15"/>
        <v>-</v>
      </c>
    </row>
    <row r="842" spans="1:6" s="41" customFormat="1" x14ac:dyDescent="0.2">
      <c r="A842" s="42">
        <v>81732</v>
      </c>
      <c r="B842" s="43" t="s">
        <v>914</v>
      </c>
      <c r="C842" s="44">
        <v>828</v>
      </c>
      <c r="D842" s="47"/>
      <c r="E842" s="47"/>
      <c r="F842" s="46" t="str">
        <f t="shared" si="15"/>
        <v>-</v>
      </c>
    </row>
    <row r="843" spans="1:6" s="41" customFormat="1" x14ac:dyDescent="0.2">
      <c r="A843" s="42">
        <v>81733</v>
      </c>
      <c r="B843" s="43" t="s">
        <v>915</v>
      </c>
      <c r="C843" s="44">
        <v>829</v>
      </c>
      <c r="D843" s="47"/>
      <c r="E843" s="47"/>
      <c r="F843" s="46" t="str">
        <f t="shared" si="15"/>
        <v>-</v>
      </c>
    </row>
    <row r="844" spans="1:6" s="41" customFormat="1" x14ac:dyDescent="0.2">
      <c r="A844" s="42">
        <v>81741</v>
      </c>
      <c r="B844" s="43" t="s">
        <v>916</v>
      </c>
      <c r="C844" s="44">
        <v>830</v>
      </c>
      <c r="D844" s="47"/>
      <c r="E844" s="47"/>
      <c r="F844" s="46" t="str">
        <f t="shared" si="15"/>
        <v>-</v>
      </c>
    </row>
    <row r="845" spans="1:6" s="41" customFormat="1" x14ac:dyDescent="0.2">
      <c r="A845" s="42">
        <v>81742</v>
      </c>
      <c r="B845" s="43" t="s">
        <v>917</v>
      </c>
      <c r="C845" s="44">
        <v>831</v>
      </c>
      <c r="D845" s="47"/>
      <c r="E845" s="47"/>
      <c r="F845" s="46" t="str">
        <f t="shared" si="15"/>
        <v>-</v>
      </c>
    </row>
    <row r="846" spans="1:6" s="41" customFormat="1" x14ac:dyDescent="0.2">
      <c r="A846" s="42">
        <v>81743</v>
      </c>
      <c r="B846" s="43" t="s">
        <v>918</v>
      </c>
      <c r="C846" s="44">
        <v>832</v>
      </c>
      <c r="D846" s="47"/>
      <c r="E846" s="47"/>
      <c r="F846" s="46" t="str">
        <f t="shared" si="15"/>
        <v>-</v>
      </c>
    </row>
    <row r="847" spans="1:6" s="41" customFormat="1" x14ac:dyDescent="0.2">
      <c r="A847" s="42">
        <v>81751</v>
      </c>
      <c r="B847" s="43" t="s">
        <v>919</v>
      </c>
      <c r="C847" s="44">
        <v>833</v>
      </c>
      <c r="D847" s="47"/>
      <c r="E847" s="47"/>
      <c r="F847" s="46" t="str">
        <f t="shared" si="15"/>
        <v>-</v>
      </c>
    </row>
    <row r="848" spans="1:6" s="41" customFormat="1" x14ac:dyDescent="0.2">
      <c r="A848" s="42">
        <v>81752</v>
      </c>
      <c r="B848" s="43" t="s">
        <v>920</v>
      </c>
      <c r="C848" s="44">
        <v>834</v>
      </c>
      <c r="D848" s="47"/>
      <c r="E848" s="47"/>
      <c r="F848" s="46" t="str">
        <f t="shared" si="15"/>
        <v>-</v>
      </c>
    </row>
    <row r="849" spans="1:6" s="41" customFormat="1" x14ac:dyDescent="0.2">
      <c r="A849" s="42">
        <v>81753</v>
      </c>
      <c r="B849" s="43" t="s">
        <v>921</v>
      </c>
      <c r="C849" s="44">
        <v>835</v>
      </c>
      <c r="D849" s="47"/>
      <c r="E849" s="47"/>
      <c r="F849" s="46" t="str">
        <f t="shared" si="15"/>
        <v>-</v>
      </c>
    </row>
    <row r="850" spans="1:6" s="41" customFormat="1" ht="24" x14ac:dyDescent="0.2">
      <c r="A850" s="42">
        <v>81761</v>
      </c>
      <c r="B850" s="49" t="s">
        <v>922</v>
      </c>
      <c r="C850" s="44">
        <v>836</v>
      </c>
      <c r="D850" s="47"/>
      <c r="E850" s="47"/>
      <c r="F850" s="46" t="str">
        <f t="shared" si="15"/>
        <v>-</v>
      </c>
    </row>
    <row r="851" spans="1:6" s="41" customFormat="1" ht="24" x14ac:dyDescent="0.2">
      <c r="A851" s="42">
        <v>81762</v>
      </c>
      <c r="B851" s="49" t="s">
        <v>923</v>
      </c>
      <c r="C851" s="44">
        <v>837</v>
      </c>
      <c r="D851" s="47"/>
      <c r="E851" s="47"/>
      <c r="F851" s="46" t="str">
        <f t="shared" si="15"/>
        <v>-</v>
      </c>
    </row>
    <row r="852" spans="1:6" s="41" customFormat="1" ht="24" x14ac:dyDescent="0.2">
      <c r="A852" s="42">
        <v>81763</v>
      </c>
      <c r="B852" s="43" t="s">
        <v>924</v>
      </c>
      <c r="C852" s="44">
        <v>838</v>
      </c>
      <c r="D852" s="47"/>
      <c r="E852" s="47"/>
      <c r="F852" s="46" t="str">
        <f t="shared" si="15"/>
        <v>-</v>
      </c>
    </row>
    <row r="853" spans="1:6" s="41" customFormat="1" ht="24" x14ac:dyDescent="0.2">
      <c r="A853" s="42">
        <v>81771</v>
      </c>
      <c r="B853" s="43" t="s">
        <v>925</v>
      </c>
      <c r="C853" s="44">
        <v>839</v>
      </c>
      <c r="D853" s="47"/>
      <c r="E853" s="47"/>
      <c r="F853" s="46" t="str">
        <f t="shared" si="15"/>
        <v>-</v>
      </c>
    </row>
    <row r="854" spans="1:6" s="41" customFormat="1" ht="24" x14ac:dyDescent="0.2">
      <c r="A854" s="42">
        <v>81772</v>
      </c>
      <c r="B854" s="43" t="s">
        <v>926</v>
      </c>
      <c r="C854" s="44">
        <v>840</v>
      </c>
      <c r="D854" s="47"/>
      <c r="E854" s="47"/>
      <c r="F854" s="46" t="str">
        <f t="shared" si="15"/>
        <v>-</v>
      </c>
    </row>
    <row r="855" spans="1:6" s="41" customFormat="1" ht="24" x14ac:dyDescent="0.2">
      <c r="A855" s="42">
        <v>81773</v>
      </c>
      <c r="B855" s="43" t="s">
        <v>927</v>
      </c>
      <c r="C855" s="44">
        <v>841</v>
      </c>
      <c r="D855" s="47"/>
      <c r="E855" s="47"/>
      <c r="F855" s="46" t="str">
        <f t="shared" si="15"/>
        <v>-</v>
      </c>
    </row>
    <row r="856" spans="1:6" s="41" customFormat="1" x14ac:dyDescent="0.2">
      <c r="A856" s="42">
        <v>82412</v>
      </c>
      <c r="B856" s="43" t="s">
        <v>928</v>
      </c>
      <c r="C856" s="44">
        <v>842</v>
      </c>
      <c r="D856" s="47"/>
      <c r="E856" s="47"/>
      <c r="F856" s="46" t="str">
        <f t="shared" si="15"/>
        <v>-</v>
      </c>
    </row>
    <row r="857" spans="1:6" s="41" customFormat="1" x14ac:dyDescent="0.2">
      <c r="A857" s="42">
        <v>84132</v>
      </c>
      <c r="B857" s="43" t="s">
        <v>929</v>
      </c>
      <c r="C857" s="44">
        <v>843</v>
      </c>
      <c r="D857" s="47"/>
      <c r="E857" s="47"/>
      <c r="F857" s="46" t="str">
        <f t="shared" si="15"/>
        <v>-</v>
      </c>
    </row>
    <row r="858" spans="1:6" s="41" customFormat="1" x14ac:dyDescent="0.2">
      <c r="A858" s="42">
        <v>84142</v>
      </c>
      <c r="B858" s="43" t="s">
        <v>930</v>
      </c>
      <c r="C858" s="44">
        <v>844</v>
      </c>
      <c r="D858" s="47"/>
      <c r="E858" s="47"/>
      <c r="F858" s="46" t="str">
        <f t="shared" si="15"/>
        <v>-</v>
      </c>
    </row>
    <row r="859" spans="1:6" s="41" customFormat="1" x14ac:dyDescent="0.2">
      <c r="A859" s="42">
        <v>84152</v>
      </c>
      <c r="B859" s="43" t="s">
        <v>931</v>
      </c>
      <c r="C859" s="44">
        <v>845</v>
      </c>
      <c r="D859" s="47"/>
      <c r="E859" s="47"/>
      <c r="F859" s="46" t="str">
        <f t="shared" si="15"/>
        <v>-</v>
      </c>
    </row>
    <row r="860" spans="1:6" s="41" customFormat="1" x14ac:dyDescent="0.2">
      <c r="A860" s="42">
        <v>84162</v>
      </c>
      <c r="B860" s="43" t="s">
        <v>932</v>
      </c>
      <c r="C860" s="44">
        <v>846</v>
      </c>
      <c r="D860" s="47"/>
      <c r="E860" s="47"/>
      <c r="F860" s="46" t="str">
        <f t="shared" si="15"/>
        <v>-</v>
      </c>
    </row>
    <row r="861" spans="1:6" s="41" customFormat="1" x14ac:dyDescent="0.2">
      <c r="A861" s="42">
        <v>84221</v>
      </c>
      <c r="B861" s="43" t="s">
        <v>933</v>
      </c>
      <c r="C861" s="44">
        <v>847</v>
      </c>
      <c r="D861" s="47"/>
      <c r="E861" s="47"/>
      <c r="F861" s="46" t="str">
        <f t="shared" si="15"/>
        <v>-</v>
      </c>
    </row>
    <row r="862" spans="1:6" s="41" customFormat="1" x14ac:dyDescent="0.2">
      <c r="A862" s="42">
        <v>84222</v>
      </c>
      <c r="B862" s="43" t="s">
        <v>934</v>
      </c>
      <c r="C862" s="44">
        <v>848</v>
      </c>
      <c r="D862" s="47"/>
      <c r="E862" s="47"/>
      <c r="F862" s="46" t="str">
        <f t="shared" si="15"/>
        <v>-</v>
      </c>
    </row>
    <row r="863" spans="1:6" s="41" customFormat="1" x14ac:dyDescent="0.2">
      <c r="A863" s="42" t="s">
        <v>935</v>
      </c>
      <c r="B863" s="43" t="s">
        <v>936</v>
      </c>
      <c r="C863" s="44">
        <v>849</v>
      </c>
      <c r="D863" s="47"/>
      <c r="E863" s="47"/>
      <c r="F863" s="46" t="str">
        <f t="shared" si="15"/>
        <v>-</v>
      </c>
    </row>
    <row r="864" spans="1:6" s="41" customFormat="1" x14ac:dyDescent="0.2">
      <c r="A864" s="42">
        <v>84232</v>
      </c>
      <c r="B864" s="43" t="s">
        <v>937</v>
      </c>
      <c r="C864" s="44">
        <v>850</v>
      </c>
      <c r="D864" s="47"/>
      <c r="E864" s="47"/>
      <c r="F864" s="46" t="str">
        <f t="shared" si="15"/>
        <v>-</v>
      </c>
    </row>
    <row r="865" spans="1:6" s="41" customFormat="1" x14ac:dyDescent="0.2">
      <c r="A865" s="42">
        <v>84242</v>
      </c>
      <c r="B865" s="43" t="s">
        <v>938</v>
      </c>
      <c r="C865" s="44">
        <v>851</v>
      </c>
      <c r="D865" s="47"/>
      <c r="E865" s="47"/>
      <c r="F865" s="46" t="str">
        <f t="shared" si="15"/>
        <v>-</v>
      </c>
    </row>
    <row r="866" spans="1:6" s="41" customFormat="1" x14ac:dyDescent="0.2">
      <c r="A866" s="42" t="s">
        <v>939</v>
      </c>
      <c r="B866" s="43" t="s">
        <v>940</v>
      </c>
      <c r="C866" s="44">
        <v>852</v>
      </c>
      <c r="D866" s="47"/>
      <c r="E866" s="47"/>
      <c r="F866" s="46" t="str">
        <f t="shared" si="15"/>
        <v>-</v>
      </c>
    </row>
    <row r="867" spans="1:6" s="41" customFormat="1" x14ac:dyDescent="0.2">
      <c r="A867" s="42">
        <v>84312</v>
      </c>
      <c r="B867" s="43" t="s">
        <v>941</v>
      </c>
      <c r="C867" s="44">
        <v>853</v>
      </c>
      <c r="D867" s="47"/>
      <c r="E867" s="47"/>
      <c r="F867" s="46" t="str">
        <f t="shared" si="15"/>
        <v>-</v>
      </c>
    </row>
    <row r="868" spans="1:6" s="41" customFormat="1" x14ac:dyDescent="0.2">
      <c r="A868" s="42">
        <v>84431</v>
      </c>
      <c r="B868" s="43" t="s">
        <v>942</v>
      </c>
      <c r="C868" s="44">
        <v>854</v>
      </c>
      <c r="D868" s="47"/>
      <c r="E868" s="47"/>
      <c r="F868" s="46" t="str">
        <f t="shared" si="15"/>
        <v>-</v>
      </c>
    </row>
    <row r="869" spans="1:6" s="41" customFormat="1" x14ac:dyDescent="0.2">
      <c r="A869" s="42">
        <v>84432</v>
      </c>
      <c r="B869" s="43" t="s">
        <v>943</v>
      </c>
      <c r="C869" s="44">
        <v>855</v>
      </c>
      <c r="D869" s="47"/>
      <c r="E869" s="47"/>
      <c r="F869" s="46" t="str">
        <f t="shared" si="15"/>
        <v>-</v>
      </c>
    </row>
    <row r="870" spans="1:6" s="41" customFormat="1" x14ac:dyDescent="0.2">
      <c r="A870" s="42" t="s">
        <v>944</v>
      </c>
      <c r="B870" s="43" t="s">
        <v>945</v>
      </c>
      <c r="C870" s="44">
        <v>856</v>
      </c>
      <c r="D870" s="47"/>
      <c r="E870" s="47"/>
      <c r="F870" s="46" t="str">
        <f t="shared" si="15"/>
        <v>-</v>
      </c>
    </row>
    <row r="871" spans="1:6" s="41" customFormat="1" x14ac:dyDescent="0.2">
      <c r="A871" s="42">
        <v>84442</v>
      </c>
      <c r="B871" s="43" t="s">
        <v>946</v>
      </c>
      <c r="C871" s="44">
        <v>857</v>
      </c>
      <c r="D871" s="47"/>
      <c r="E871" s="47"/>
      <c r="F871" s="46" t="str">
        <f t="shared" si="15"/>
        <v>-</v>
      </c>
    </row>
    <row r="872" spans="1:6" s="41" customFormat="1" ht="24" x14ac:dyDescent="0.2">
      <c r="A872" s="42">
        <v>84452</v>
      </c>
      <c r="B872" s="49" t="s">
        <v>947</v>
      </c>
      <c r="C872" s="44">
        <v>858</v>
      </c>
      <c r="D872" s="47"/>
      <c r="E872" s="47"/>
      <c r="F872" s="46" t="str">
        <f t="shared" si="15"/>
        <v>-</v>
      </c>
    </row>
    <row r="873" spans="1:6" s="41" customFormat="1" ht="24" x14ac:dyDescent="0.2">
      <c r="A873" s="42" t="s">
        <v>948</v>
      </c>
      <c r="B873" s="49" t="s">
        <v>949</v>
      </c>
      <c r="C873" s="44">
        <v>859</v>
      </c>
      <c r="D873" s="47"/>
      <c r="E873" s="47"/>
      <c r="F873" s="46" t="str">
        <f t="shared" si="15"/>
        <v>-</v>
      </c>
    </row>
    <row r="874" spans="1:6" s="41" customFormat="1" x14ac:dyDescent="0.2">
      <c r="A874" s="42">
        <v>84461</v>
      </c>
      <c r="B874" s="43" t="s">
        <v>950</v>
      </c>
      <c r="C874" s="44">
        <v>860</v>
      </c>
      <c r="D874" s="47"/>
      <c r="E874" s="47"/>
      <c r="F874" s="46" t="str">
        <f t="shared" si="15"/>
        <v>-</v>
      </c>
    </row>
    <row r="875" spans="1:6" s="41" customFormat="1" x14ac:dyDescent="0.2">
      <c r="A875" s="42">
        <v>84462</v>
      </c>
      <c r="B875" s="43" t="s">
        <v>951</v>
      </c>
      <c r="C875" s="44">
        <v>861</v>
      </c>
      <c r="D875" s="47"/>
      <c r="E875" s="47"/>
      <c r="F875" s="46" t="str">
        <f t="shared" si="15"/>
        <v>-</v>
      </c>
    </row>
    <row r="876" spans="1:6" s="41" customFormat="1" x14ac:dyDescent="0.2">
      <c r="A876" s="42" t="s">
        <v>952</v>
      </c>
      <c r="B876" s="43" t="s">
        <v>953</v>
      </c>
      <c r="C876" s="44">
        <v>862</v>
      </c>
      <c r="D876" s="47"/>
      <c r="E876" s="47"/>
      <c r="F876" s="46" t="str">
        <f t="shared" si="15"/>
        <v>-</v>
      </c>
    </row>
    <row r="877" spans="1:6" s="41" customFormat="1" x14ac:dyDescent="0.2">
      <c r="A877" s="42">
        <v>84472</v>
      </c>
      <c r="B877" s="43" t="s">
        <v>954</v>
      </c>
      <c r="C877" s="44">
        <v>863</v>
      </c>
      <c r="D877" s="47"/>
      <c r="E877" s="47"/>
      <c r="F877" s="46" t="str">
        <f t="shared" si="15"/>
        <v>-</v>
      </c>
    </row>
    <row r="878" spans="1:6" s="41" customFormat="1" x14ac:dyDescent="0.2">
      <c r="A878" s="42">
        <v>84482</v>
      </c>
      <c r="B878" s="43" t="s">
        <v>955</v>
      </c>
      <c r="C878" s="44">
        <v>864</v>
      </c>
      <c r="D878" s="47"/>
      <c r="E878" s="47"/>
      <c r="F878" s="46" t="str">
        <f t="shared" si="15"/>
        <v>-</v>
      </c>
    </row>
    <row r="879" spans="1:6" s="41" customFormat="1" x14ac:dyDescent="0.2">
      <c r="A879" s="42" t="s">
        <v>956</v>
      </c>
      <c r="B879" s="43" t="s">
        <v>957</v>
      </c>
      <c r="C879" s="44">
        <v>865</v>
      </c>
      <c r="D879" s="47"/>
      <c r="E879" s="47"/>
      <c r="F879" s="46" t="str">
        <f t="shared" si="15"/>
        <v>-</v>
      </c>
    </row>
    <row r="880" spans="1:6" s="41" customFormat="1" x14ac:dyDescent="0.2">
      <c r="A880" s="42">
        <v>84532</v>
      </c>
      <c r="B880" s="43" t="s">
        <v>958</v>
      </c>
      <c r="C880" s="44">
        <v>866</v>
      </c>
      <c r="D880" s="47"/>
      <c r="E880" s="47"/>
      <c r="F880" s="46" t="str">
        <f t="shared" si="15"/>
        <v>-</v>
      </c>
    </row>
    <row r="881" spans="1:6" s="41" customFormat="1" x14ac:dyDescent="0.2">
      <c r="A881" s="42">
        <v>84542</v>
      </c>
      <c r="B881" s="43" t="s">
        <v>959</v>
      </c>
      <c r="C881" s="44">
        <v>867</v>
      </c>
      <c r="D881" s="47"/>
      <c r="E881" s="47"/>
      <c r="F881" s="46" t="str">
        <f t="shared" si="15"/>
        <v>-</v>
      </c>
    </row>
    <row r="882" spans="1:6" s="41" customFormat="1" x14ac:dyDescent="0.2">
      <c r="A882" s="42">
        <v>84552</v>
      </c>
      <c r="B882" s="43" t="s">
        <v>960</v>
      </c>
      <c r="C882" s="44">
        <v>868</v>
      </c>
      <c r="D882" s="47"/>
      <c r="E882" s="47"/>
      <c r="F882" s="46" t="str">
        <f t="shared" si="15"/>
        <v>-</v>
      </c>
    </row>
    <row r="883" spans="1:6" s="41" customFormat="1" x14ac:dyDescent="0.2">
      <c r="A883" s="42">
        <v>84711</v>
      </c>
      <c r="B883" s="43" t="s">
        <v>961</v>
      </c>
      <c r="C883" s="44">
        <v>869</v>
      </c>
      <c r="D883" s="47"/>
      <c r="E883" s="47"/>
      <c r="F883" s="46" t="str">
        <f t="shared" si="15"/>
        <v>-</v>
      </c>
    </row>
    <row r="884" spans="1:6" s="41" customFormat="1" x14ac:dyDescent="0.2">
      <c r="A884" s="42">
        <v>84712</v>
      </c>
      <c r="B884" s="43" t="s">
        <v>962</v>
      </c>
      <c r="C884" s="44">
        <v>870</v>
      </c>
      <c r="D884" s="47"/>
      <c r="E884" s="47"/>
      <c r="F884" s="46" t="str">
        <f t="shared" si="15"/>
        <v>-</v>
      </c>
    </row>
    <row r="885" spans="1:6" s="41" customFormat="1" x14ac:dyDescent="0.2">
      <c r="A885" s="42">
        <v>84721</v>
      </c>
      <c r="B885" s="43" t="s">
        <v>963</v>
      </c>
      <c r="C885" s="44">
        <v>871</v>
      </c>
      <c r="D885" s="47"/>
      <c r="E885" s="47"/>
      <c r="F885" s="46" t="str">
        <f t="shared" si="15"/>
        <v>-</v>
      </c>
    </row>
    <row r="886" spans="1:6" s="41" customFormat="1" x14ac:dyDescent="0.2">
      <c r="A886" s="42">
        <v>84722</v>
      </c>
      <c r="B886" s="43" t="s">
        <v>964</v>
      </c>
      <c r="C886" s="44">
        <v>872</v>
      </c>
      <c r="D886" s="47"/>
      <c r="E886" s="47"/>
      <c r="F886" s="46" t="str">
        <f t="shared" si="15"/>
        <v>-</v>
      </c>
    </row>
    <row r="887" spans="1:6" s="41" customFormat="1" x14ac:dyDescent="0.2">
      <c r="A887" s="42">
        <v>84731</v>
      </c>
      <c r="B887" s="43" t="s">
        <v>965</v>
      </c>
      <c r="C887" s="44">
        <v>873</v>
      </c>
      <c r="D887" s="47"/>
      <c r="E887" s="47"/>
      <c r="F887" s="46" t="str">
        <f t="shared" si="15"/>
        <v>-</v>
      </c>
    </row>
    <row r="888" spans="1:6" s="41" customFormat="1" x14ac:dyDescent="0.2">
      <c r="A888" s="42">
        <v>84732</v>
      </c>
      <c r="B888" s="43" t="s">
        <v>966</v>
      </c>
      <c r="C888" s="44">
        <v>874</v>
      </c>
      <c r="D888" s="47"/>
      <c r="E888" s="47"/>
      <c r="F888" s="46" t="str">
        <f t="shared" si="15"/>
        <v>-</v>
      </c>
    </row>
    <row r="889" spans="1:6" s="41" customFormat="1" x14ac:dyDescent="0.2">
      <c r="A889" s="42">
        <v>84741</v>
      </c>
      <c r="B889" s="43" t="s">
        <v>967</v>
      </c>
      <c r="C889" s="44">
        <v>875</v>
      </c>
      <c r="D889" s="47"/>
      <c r="E889" s="47"/>
      <c r="F889" s="46" t="str">
        <f t="shared" si="15"/>
        <v>-</v>
      </c>
    </row>
    <row r="890" spans="1:6" s="41" customFormat="1" x14ac:dyDescent="0.2">
      <c r="A890" s="42">
        <v>84742</v>
      </c>
      <c r="B890" s="43" t="s">
        <v>968</v>
      </c>
      <c r="C890" s="44">
        <v>876</v>
      </c>
      <c r="D890" s="47"/>
      <c r="E890" s="47"/>
      <c r="F890" s="46" t="str">
        <f t="shared" si="15"/>
        <v>-</v>
      </c>
    </row>
    <row r="891" spans="1:6" s="41" customFormat="1" x14ac:dyDescent="0.2">
      <c r="A891" s="42">
        <v>84751</v>
      </c>
      <c r="B891" s="43" t="s">
        <v>969</v>
      </c>
      <c r="C891" s="44">
        <v>877</v>
      </c>
      <c r="D891" s="47"/>
      <c r="E891" s="47"/>
      <c r="F891" s="46" t="str">
        <f t="shared" si="15"/>
        <v>-</v>
      </c>
    </row>
    <row r="892" spans="1:6" s="41" customFormat="1" x14ac:dyDescent="0.2">
      <c r="A892" s="42">
        <v>84752</v>
      </c>
      <c r="B892" s="43" t="s">
        <v>970</v>
      </c>
      <c r="C892" s="44">
        <v>878</v>
      </c>
      <c r="D892" s="47"/>
      <c r="E892" s="47"/>
      <c r="F892" s="46" t="str">
        <f t="shared" si="15"/>
        <v>-</v>
      </c>
    </row>
    <row r="893" spans="1:6" s="41" customFormat="1" x14ac:dyDescent="0.2">
      <c r="A893" s="42">
        <v>84761</v>
      </c>
      <c r="B893" s="48" t="s">
        <v>971</v>
      </c>
      <c r="C893" s="44">
        <v>879</v>
      </c>
      <c r="D893" s="47"/>
      <c r="E893" s="47"/>
      <c r="F893" s="46" t="str">
        <f t="shared" si="15"/>
        <v>-</v>
      </c>
    </row>
    <row r="894" spans="1:6" s="41" customFormat="1" x14ac:dyDescent="0.2">
      <c r="A894" s="42">
        <v>84762</v>
      </c>
      <c r="B894" s="48" t="s">
        <v>972</v>
      </c>
      <c r="C894" s="44">
        <v>880</v>
      </c>
      <c r="D894" s="47"/>
      <c r="E894" s="47"/>
      <c r="F894" s="46" t="str">
        <f t="shared" si="15"/>
        <v>-</v>
      </c>
    </row>
    <row r="895" spans="1:6" s="41" customFormat="1" ht="24" x14ac:dyDescent="0.2">
      <c r="A895" s="42" t="s">
        <v>973</v>
      </c>
      <c r="B895" s="43" t="s">
        <v>974</v>
      </c>
      <c r="C895" s="44">
        <v>881</v>
      </c>
      <c r="D895" s="47"/>
      <c r="E895" s="47"/>
      <c r="F895" s="46" t="str">
        <f t="shared" si="15"/>
        <v>-</v>
      </c>
    </row>
    <row r="896" spans="1:6" s="41" customFormat="1" ht="24" x14ac:dyDescent="0.2">
      <c r="A896" s="42" t="s">
        <v>975</v>
      </c>
      <c r="B896" s="43" t="s">
        <v>976</v>
      </c>
      <c r="C896" s="44">
        <v>882</v>
      </c>
      <c r="D896" s="47"/>
      <c r="E896" s="47"/>
      <c r="F896" s="46" t="str">
        <f t="shared" si="15"/>
        <v>-</v>
      </c>
    </row>
    <row r="897" spans="1:6" s="41" customFormat="1" x14ac:dyDescent="0.2">
      <c r="A897" s="42">
        <v>85412</v>
      </c>
      <c r="B897" s="43" t="s">
        <v>977</v>
      </c>
      <c r="C897" s="44">
        <v>883</v>
      </c>
      <c r="D897" s="47"/>
      <c r="E897" s="47"/>
      <c r="F897" s="46" t="str">
        <f t="shared" si="15"/>
        <v>-</v>
      </c>
    </row>
    <row r="898" spans="1:6" s="41" customFormat="1" ht="24" x14ac:dyDescent="0.2">
      <c r="A898" s="42">
        <v>51212</v>
      </c>
      <c r="B898" s="49" t="s">
        <v>978</v>
      </c>
      <c r="C898" s="44">
        <v>884</v>
      </c>
      <c r="D898" s="47"/>
      <c r="E898" s="47"/>
      <c r="F898" s="46" t="str">
        <f t="shared" si="15"/>
        <v>-</v>
      </c>
    </row>
    <row r="899" spans="1:6" s="41" customFormat="1" ht="24" x14ac:dyDescent="0.2">
      <c r="A899" s="42" t="s">
        <v>979</v>
      </c>
      <c r="B899" s="49" t="s">
        <v>980</v>
      </c>
      <c r="C899" s="44">
        <v>885</v>
      </c>
      <c r="D899" s="47"/>
      <c r="E899" s="47"/>
      <c r="F899" s="46" t="str">
        <f t="shared" si="15"/>
        <v>-</v>
      </c>
    </row>
    <row r="900" spans="1:6" s="41" customFormat="1" x14ac:dyDescent="0.2">
      <c r="A900" s="42">
        <v>51322</v>
      </c>
      <c r="B900" s="43" t="s">
        <v>981</v>
      </c>
      <c r="C900" s="44">
        <v>886</v>
      </c>
      <c r="D900" s="47"/>
      <c r="E900" s="47"/>
      <c r="F900" s="46" t="str">
        <f t="shared" si="15"/>
        <v>-</v>
      </c>
    </row>
    <row r="901" spans="1:6" s="41" customFormat="1" x14ac:dyDescent="0.2">
      <c r="A901" s="42" t="s">
        <v>982</v>
      </c>
      <c r="B901" s="43" t="s">
        <v>983</v>
      </c>
      <c r="C901" s="44">
        <v>887</v>
      </c>
      <c r="D901" s="47"/>
      <c r="E901" s="47"/>
      <c r="F901" s="46" t="str">
        <f t="shared" si="15"/>
        <v>-</v>
      </c>
    </row>
    <row r="902" spans="1:6" s="41" customFormat="1" x14ac:dyDescent="0.2">
      <c r="A902" s="42">
        <v>51332</v>
      </c>
      <c r="B902" s="43" t="s">
        <v>984</v>
      </c>
      <c r="C902" s="44">
        <v>888</v>
      </c>
      <c r="D902" s="47"/>
      <c r="E902" s="47"/>
      <c r="F902" s="46" t="str">
        <f t="shared" ref="F902:F965" si="16">IF(D902&lt;&gt;0,IF(E902/D902&gt;=100,"&gt;&gt;100",E902/D902*100),"-")</f>
        <v>-</v>
      </c>
    </row>
    <row r="903" spans="1:6" s="41" customFormat="1" x14ac:dyDescent="0.2">
      <c r="A903" s="42" t="s">
        <v>985</v>
      </c>
      <c r="B903" s="43" t="s">
        <v>986</v>
      </c>
      <c r="C903" s="44">
        <v>889</v>
      </c>
      <c r="D903" s="47"/>
      <c r="E903" s="47"/>
      <c r="F903" s="46" t="str">
        <f t="shared" si="16"/>
        <v>-</v>
      </c>
    </row>
    <row r="904" spans="1:6" s="41" customFormat="1" x14ac:dyDescent="0.2">
      <c r="A904" s="42">
        <v>51342</v>
      </c>
      <c r="B904" s="43" t="s">
        <v>987</v>
      </c>
      <c r="C904" s="44">
        <v>890</v>
      </c>
      <c r="D904" s="47"/>
      <c r="E904" s="47"/>
      <c r="F904" s="46" t="str">
        <f t="shared" si="16"/>
        <v>-</v>
      </c>
    </row>
    <row r="905" spans="1:6" s="41" customFormat="1" ht="24" x14ac:dyDescent="0.2">
      <c r="A905" s="42" t="s">
        <v>988</v>
      </c>
      <c r="B905" s="43" t="s">
        <v>989</v>
      </c>
      <c r="C905" s="44">
        <v>891</v>
      </c>
      <c r="D905" s="47"/>
      <c r="E905" s="47"/>
      <c r="F905" s="46" t="str">
        <f t="shared" si="16"/>
        <v>-</v>
      </c>
    </row>
    <row r="906" spans="1:6" s="41" customFormat="1" x14ac:dyDescent="0.2">
      <c r="A906" s="42">
        <v>51411</v>
      </c>
      <c r="B906" s="43" t="s">
        <v>990</v>
      </c>
      <c r="C906" s="44">
        <v>892</v>
      </c>
      <c r="D906" s="47"/>
      <c r="E906" s="47"/>
      <c r="F906" s="46" t="str">
        <f t="shared" si="16"/>
        <v>-</v>
      </c>
    </row>
    <row r="907" spans="1:6" s="41" customFormat="1" x14ac:dyDescent="0.2">
      <c r="A907" s="42">
        <v>51412</v>
      </c>
      <c r="B907" s="43" t="s">
        <v>991</v>
      </c>
      <c r="C907" s="44">
        <v>893</v>
      </c>
      <c r="D907" s="47"/>
      <c r="E907" s="47"/>
      <c r="F907" s="46" t="str">
        <f t="shared" si="16"/>
        <v>-</v>
      </c>
    </row>
    <row r="908" spans="1:6" s="41" customFormat="1" x14ac:dyDescent="0.2">
      <c r="A908" s="42" t="s">
        <v>992</v>
      </c>
      <c r="B908" s="43" t="s">
        <v>993</v>
      </c>
      <c r="C908" s="44">
        <v>894</v>
      </c>
      <c r="D908" s="47"/>
      <c r="E908" s="47"/>
      <c r="F908" s="46" t="str">
        <f t="shared" si="16"/>
        <v>-</v>
      </c>
    </row>
    <row r="909" spans="1:6" s="41" customFormat="1" x14ac:dyDescent="0.2">
      <c r="A909" s="42">
        <v>51532</v>
      </c>
      <c r="B909" s="43" t="s">
        <v>994</v>
      </c>
      <c r="C909" s="44">
        <v>895</v>
      </c>
      <c r="D909" s="47"/>
      <c r="E909" s="47"/>
      <c r="F909" s="46" t="str">
        <f t="shared" si="16"/>
        <v>-</v>
      </c>
    </row>
    <row r="910" spans="1:6" s="41" customFormat="1" ht="24" x14ac:dyDescent="0.2">
      <c r="A910" s="42" t="s">
        <v>995</v>
      </c>
      <c r="B910" s="43" t="s">
        <v>996</v>
      </c>
      <c r="C910" s="44">
        <v>896</v>
      </c>
      <c r="D910" s="47"/>
      <c r="E910" s="47"/>
      <c r="F910" s="46" t="str">
        <f t="shared" si="16"/>
        <v>-</v>
      </c>
    </row>
    <row r="911" spans="1:6" s="41" customFormat="1" x14ac:dyDescent="0.2">
      <c r="A911" s="42">
        <v>51542</v>
      </c>
      <c r="B911" s="43" t="s">
        <v>997</v>
      </c>
      <c r="C911" s="44">
        <v>897</v>
      </c>
      <c r="D911" s="47"/>
      <c r="E911" s="47"/>
      <c r="F911" s="46" t="str">
        <f t="shared" si="16"/>
        <v>-</v>
      </c>
    </row>
    <row r="912" spans="1:6" s="41" customFormat="1" ht="24" x14ac:dyDescent="0.2">
      <c r="A912" s="42" t="s">
        <v>998</v>
      </c>
      <c r="B912" s="43" t="s">
        <v>999</v>
      </c>
      <c r="C912" s="44">
        <v>898</v>
      </c>
      <c r="D912" s="47"/>
      <c r="E912" s="47"/>
      <c r="F912" s="46" t="str">
        <f t="shared" si="16"/>
        <v>-</v>
      </c>
    </row>
    <row r="913" spans="1:6" s="41" customFormat="1" ht="24" x14ac:dyDescent="0.2">
      <c r="A913" s="42">
        <v>51552</v>
      </c>
      <c r="B913" s="49" t="s">
        <v>1000</v>
      </c>
      <c r="C913" s="44">
        <v>899</v>
      </c>
      <c r="D913" s="47"/>
      <c r="E913" s="47"/>
      <c r="F913" s="46" t="str">
        <f t="shared" si="16"/>
        <v>-</v>
      </c>
    </row>
    <row r="914" spans="1:6" s="41" customFormat="1" ht="24" x14ac:dyDescent="0.2">
      <c r="A914" s="42" t="s">
        <v>1001</v>
      </c>
      <c r="B914" s="49" t="s">
        <v>1002</v>
      </c>
      <c r="C914" s="44">
        <v>900</v>
      </c>
      <c r="D914" s="47"/>
      <c r="E914" s="47"/>
      <c r="F914" s="46" t="str">
        <f t="shared" si="16"/>
        <v>-</v>
      </c>
    </row>
    <row r="915" spans="1:6" s="41" customFormat="1" x14ac:dyDescent="0.2">
      <c r="A915" s="42">
        <v>51631</v>
      </c>
      <c r="B915" s="43" t="s">
        <v>1003</v>
      </c>
      <c r="C915" s="44">
        <v>901</v>
      </c>
      <c r="D915" s="47"/>
      <c r="E915" s="47"/>
      <c r="F915" s="46" t="str">
        <f t="shared" si="16"/>
        <v>-</v>
      </c>
    </row>
    <row r="916" spans="1:6" s="41" customFormat="1" x14ac:dyDescent="0.2">
      <c r="A916" s="42">
        <v>51632</v>
      </c>
      <c r="B916" s="43" t="s">
        <v>1004</v>
      </c>
      <c r="C916" s="44">
        <v>902</v>
      </c>
      <c r="D916" s="47"/>
      <c r="E916" s="47"/>
      <c r="F916" s="46" t="str">
        <f t="shared" si="16"/>
        <v>-</v>
      </c>
    </row>
    <row r="917" spans="1:6" s="41" customFormat="1" ht="24" x14ac:dyDescent="0.2">
      <c r="A917" s="42" t="s">
        <v>1005</v>
      </c>
      <c r="B917" s="43" t="s">
        <v>1006</v>
      </c>
      <c r="C917" s="44">
        <v>903</v>
      </c>
      <c r="D917" s="47"/>
      <c r="E917" s="47"/>
      <c r="F917" s="46" t="str">
        <f t="shared" si="16"/>
        <v>-</v>
      </c>
    </row>
    <row r="918" spans="1:6" s="41" customFormat="1" x14ac:dyDescent="0.2">
      <c r="A918" s="42">
        <v>51641</v>
      </c>
      <c r="B918" s="43" t="s">
        <v>1007</v>
      </c>
      <c r="C918" s="44">
        <v>904</v>
      </c>
      <c r="D918" s="47"/>
      <c r="E918" s="47"/>
      <c r="F918" s="46" t="str">
        <f t="shared" si="16"/>
        <v>-</v>
      </c>
    </row>
    <row r="919" spans="1:6" s="41" customFormat="1" x14ac:dyDescent="0.2">
      <c r="A919" s="42">
        <v>51642</v>
      </c>
      <c r="B919" s="43" t="s">
        <v>1008</v>
      </c>
      <c r="C919" s="44">
        <v>905</v>
      </c>
      <c r="D919" s="47"/>
      <c r="E919" s="47"/>
      <c r="F919" s="46" t="str">
        <f t="shared" si="16"/>
        <v>-</v>
      </c>
    </row>
    <row r="920" spans="1:6" s="41" customFormat="1" x14ac:dyDescent="0.2">
      <c r="A920" s="42" t="s">
        <v>1009</v>
      </c>
      <c r="B920" s="43" t="s">
        <v>1010</v>
      </c>
      <c r="C920" s="44">
        <v>906</v>
      </c>
      <c r="D920" s="47"/>
      <c r="E920" s="47"/>
      <c r="F920" s="46" t="str">
        <f t="shared" si="16"/>
        <v>-</v>
      </c>
    </row>
    <row r="921" spans="1:6" s="41" customFormat="1" x14ac:dyDescent="0.2">
      <c r="A921" s="42">
        <v>51711</v>
      </c>
      <c r="B921" s="43" t="s">
        <v>1011</v>
      </c>
      <c r="C921" s="44">
        <v>907</v>
      </c>
      <c r="D921" s="47"/>
      <c r="E921" s="47"/>
      <c r="F921" s="46" t="str">
        <f t="shared" si="16"/>
        <v>-</v>
      </c>
    </row>
    <row r="922" spans="1:6" s="41" customFormat="1" x14ac:dyDescent="0.2">
      <c r="A922" s="42">
        <v>51712</v>
      </c>
      <c r="B922" s="43" t="s">
        <v>1012</v>
      </c>
      <c r="C922" s="44">
        <v>908</v>
      </c>
      <c r="D922" s="47"/>
      <c r="E922" s="47"/>
      <c r="F922" s="46" t="str">
        <f t="shared" si="16"/>
        <v>-</v>
      </c>
    </row>
    <row r="923" spans="1:6" s="41" customFormat="1" x14ac:dyDescent="0.2">
      <c r="A923" s="42">
        <v>51721</v>
      </c>
      <c r="B923" s="43" t="s">
        <v>1013</v>
      </c>
      <c r="C923" s="44">
        <v>909</v>
      </c>
      <c r="D923" s="47"/>
      <c r="E923" s="47"/>
      <c r="F923" s="46" t="str">
        <f t="shared" si="16"/>
        <v>-</v>
      </c>
    </row>
    <row r="924" spans="1:6" s="41" customFormat="1" x14ac:dyDescent="0.2">
      <c r="A924" s="42">
        <v>51722</v>
      </c>
      <c r="B924" s="43" t="s">
        <v>1014</v>
      </c>
      <c r="C924" s="44">
        <v>910</v>
      </c>
      <c r="D924" s="47"/>
      <c r="E924" s="47"/>
      <c r="F924" s="46" t="str">
        <f t="shared" si="16"/>
        <v>-</v>
      </c>
    </row>
    <row r="925" spans="1:6" s="41" customFormat="1" x14ac:dyDescent="0.2">
      <c r="A925" s="42" t="s">
        <v>1015</v>
      </c>
      <c r="B925" s="43" t="s">
        <v>1016</v>
      </c>
      <c r="C925" s="44">
        <v>911</v>
      </c>
      <c r="D925" s="47"/>
      <c r="E925" s="47"/>
      <c r="F925" s="46" t="str">
        <f t="shared" si="16"/>
        <v>-</v>
      </c>
    </row>
    <row r="926" spans="1:6" s="41" customFormat="1" x14ac:dyDescent="0.2">
      <c r="A926" s="42">
        <v>51731</v>
      </c>
      <c r="B926" s="43" t="s">
        <v>1017</v>
      </c>
      <c r="C926" s="44">
        <v>912</v>
      </c>
      <c r="D926" s="47"/>
      <c r="E926" s="47"/>
      <c r="F926" s="46" t="str">
        <f t="shared" si="16"/>
        <v>-</v>
      </c>
    </row>
    <row r="927" spans="1:6" s="41" customFormat="1" x14ac:dyDescent="0.2">
      <c r="A927" s="42">
        <v>51732</v>
      </c>
      <c r="B927" s="43" t="s">
        <v>1018</v>
      </c>
      <c r="C927" s="44">
        <v>913</v>
      </c>
      <c r="D927" s="47"/>
      <c r="E927" s="47"/>
      <c r="F927" s="46" t="str">
        <f t="shared" si="16"/>
        <v>-</v>
      </c>
    </row>
    <row r="928" spans="1:6" s="41" customFormat="1" x14ac:dyDescent="0.2">
      <c r="A928" s="42" t="s">
        <v>1019</v>
      </c>
      <c r="B928" s="43" t="s">
        <v>1020</v>
      </c>
      <c r="C928" s="44">
        <v>914</v>
      </c>
      <c r="D928" s="47"/>
      <c r="E928" s="47"/>
      <c r="F928" s="46" t="str">
        <f t="shared" si="16"/>
        <v>-</v>
      </c>
    </row>
    <row r="929" spans="1:6" s="41" customFormat="1" x14ac:dyDescent="0.2">
      <c r="A929" s="42">
        <v>51741</v>
      </c>
      <c r="B929" s="43" t="s">
        <v>1021</v>
      </c>
      <c r="C929" s="44">
        <v>915</v>
      </c>
      <c r="D929" s="47"/>
      <c r="E929" s="47"/>
      <c r="F929" s="46" t="str">
        <f t="shared" si="16"/>
        <v>-</v>
      </c>
    </row>
    <row r="930" spans="1:6" s="41" customFormat="1" x14ac:dyDescent="0.2">
      <c r="A930" s="42">
        <v>51742</v>
      </c>
      <c r="B930" s="43" t="s">
        <v>1022</v>
      </c>
      <c r="C930" s="44">
        <v>916</v>
      </c>
      <c r="D930" s="47"/>
      <c r="E930" s="47"/>
      <c r="F930" s="46" t="str">
        <f t="shared" si="16"/>
        <v>-</v>
      </c>
    </row>
    <row r="931" spans="1:6" s="41" customFormat="1" x14ac:dyDescent="0.2">
      <c r="A931" s="42" t="s">
        <v>1023</v>
      </c>
      <c r="B931" s="43" t="s">
        <v>1024</v>
      </c>
      <c r="C931" s="44">
        <v>917</v>
      </c>
      <c r="D931" s="47"/>
      <c r="E931" s="47"/>
      <c r="F931" s="46" t="str">
        <f t="shared" si="16"/>
        <v>-</v>
      </c>
    </row>
    <row r="932" spans="1:6" s="41" customFormat="1" x14ac:dyDescent="0.2">
      <c r="A932" s="42">
        <v>51751</v>
      </c>
      <c r="B932" s="43" t="s">
        <v>1025</v>
      </c>
      <c r="C932" s="44">
        <v>918</v>
      </c>
      <c r="D932" s="47"/>
      <c r="E932" s="47"/>
      <c r="F932" s="46" t="str">
        <f t="shared" si="16"/>
        <v>-</v>
      </c>
    </row>
    <row r="933" spans="1:6" s="41" customFormat="1" x14ac:dyDescent="0.2">
      <c r="A933" s="42">
        <v>51752</v>
      </c>
      <c r="B933" s="43" t="s">
        <v>1026</v>
      </c>
      <c r="C933" s="44">
        <v>919</v>
      </c>
      <c r="D933" s="47"/>
      <c r="E933" s="47"/>
      <c r="F933" s="46" t="str">
        <f t="shared" si="16"/>
        <v>-</v>
      </c>
    </row>
    <row r="934" spans="1:6" s="41" customFormat="1" x14ac:dyDescent="0.2">
      <c r="A934" s="42" t="s">
        <v>1027</v>
      </c>
      <c r="B934" s="43" t="s">
        <v>1028</v>
      </c>
      <c r="C934" s="44">
        <v>920</v>
      </c>
      <c r="D934" s="47"/>
      <c r="E934" s="47"/>
      <c r="F934" s="46" t="str">
        <f t="shared" si="16"/>
        <v>-</v>
      </c>
    </row>
    <row r="935" spans="1:6" s="41" customFormat="1" x14ac:dyDescent="0.2">
      <c r="A935" s="42">
        <v>51761</v>
      </c>
      <c r="B935" s="43" t="s">
        <v>1029</v>
      </c>
      <c r="C935" s="44">
        <v>921</v>
      </c>
      <c r="D935" s="47"/>
      <c r="E935" s="47"/>
      <c r="F935" s="46" t="str">
        <f t="shared" si="16"/>
        <v>-</v>
      </c>
    </row>
    <row r="936" spans="1:6" s="41" customFormat="1" x14ac:dyDescent="0.2">
      <c r="A936" s="42">
        <v>51762</v>
      </c>
      <c r="B936" s="43" t="s">
        <v>1030</v>
      </c>
      <c r="C936" s="44">
        <v>922</v>
      </c>
      <c r="D936" s="47"/>
      <c r="E936" s="47"/>
      <c r="F936" s="46" t="str">
        <f t="shared" si="16"/>
        <v>-</v>
      </c>
    </row>
    <row r="937" spans="1:6" s="41" customFormat="1" ht="24" x14ac:dyDescent="0.2">
      <c r="A937" s="42" t="s">
        <v>1031</v>
      </c>
      <c r="B937" s="43" t="s">
        <v>1032</v>
      </c>
      <c r="C937" s="44">
        <v>923</v>
      </c>
      <c r="D937" s="47"/>
      <c r="E937" s="47"/>
      <c r="F937" s="46" t="str">
        <f t="shared" si="16"/>
        <v>-</v>
      </c>
    </row>
    <row r="938" spans="1:6" s="41" customFormat="1" ht="24" x14ac:dyDescent="0.2">
      <c r="A938" s="42">
        <v>51771</v>
      </c>
      <c r="B938" s="43" t="s">
        <v>1033</v>
      </c>
      <c r="C938" s="44">
        <v>924</v>
      </c>
      <c r="D938" s="47"/>
      <c r="E938" s="47"/>
      <c r="F938" s="46" t="str">
        <f t="shared" si="16"/>
        <v>-</v>
      </c>
    </row>
    <row r="939" spans="1:6" s="41" customFormat="1" ht="24" x14ac:dyDescent="0.2">
      <c r="A939" s="42">
        <v>51772</v>
      </c>
      <c r="B939" s="43" t="s">
        <v>1034</v>
      </c>
      <c r="C939" s="44">
        <v>925</v>
      </c>
      <c r="D939" s="47"/>
      <c r="E939" s="47"/>
      <c r="F939" s="46" t="str">
        <f t="shared" si="16"/>
        <v>-</v>
      </c>
    </row>
    <row r="940" spans="1:6" s="41" customFormat="1" ht="24" x14ac:dyDescent="0.2">
      <c r="A940" s="42" t="s">
        <v>1035</v>
      </c>
      <c r="B940" s="43" t="s">
        <v>1036</v>
      </c>
      <c r="C940" s="44">
        <v>926</v>
      </c>
      <c r="D940" s="47"/>
      <c r="E940" s="47"/>
      <c r="F940" s="46" t="str">
        <f t="shared" si="16"/>
        <v>-</v>
      </c>
    </row>
    <row r="941" spans="1:6" s="41" customFormat="1" x14ac:dyDescent="0.2">
      <c r="A941" s="42">
        <v>54132</v>
      </c>
      <c r="B941" s="43" t="s">
        <v>1037</v>
      </c>
      <c r="C941" s="44">
        <v>927</v>
      </c>
      <c r="D941" s="47"/>
      <c r="E941" s="47"/>
      <c r="F941" s="46" t="str">
        <f t="shared" si="16"/>
        <v>-</v>
      </c>
    </row>
    <row r="942" spans="1:6" s="41" customFormat="1" x14ac:dyDescent="0.2">
      <c r="A942" s="42">
        <v>54142</v>
      </c>
      <c r="B942" s="43" t="s">
        <v>1038</v>
      </c>
      <c r="C942" s="44">
        <v>928</v>
      </c>
      <c r="D942" s="47"/>
      <c r="E942" s="47"/>
      <c r="F942" s="46" t="str">
        <f t="shared" si="16"/>
        <v>-</v>
      </c>
    </row>
    <row r="943" spans="1:6" s="41" customFormat="1" x14ac:dyDescent="0.2">
      <c r="A943" s="42">
        <v>54152</v>
      </c>
      <c r="B943" s="43" t="s">
        <v>1039</v>
      </c>
      <c r="C943" s="44">
        <v>929</v>
      </c>
      <c r="D943" s="47"/>
      <c r="E943" s="47"/>
      <c r="F943" s="46" t="str">
        <f t="shared" si="16"/>
        <v>-</v>
      </c>
    </row>
    <row r="944" spans="1:6" s="41" customFormat="1" x14ac:dyDescent="0.2">
      <c r="A944" s="42">
        <v>54162</v>
      </c>
      <c r="B944" s="43" t="s">
        <v>1040</v>
      </c>
      <c r="C944" s="44">
        <v>930</v>
      </c>
      <c r="D944" s="47"/>
      <c r="E944" s="47"/>
      <c r="F944" s="46" t="str">
        <f t="shared" si="16"/>
        <v>-</v>
      </c>
    </row>
    <row r="945" spans="1:6" s="41" customFormat="1" x14ac:dyDescent="0.2">
      <c r="A945" s="42">
        <v>54221</v>
      </c>
      <c r="B945" s="48" t="s">
        <v>1041</v>
      </c>
      <c r="C945" s="44">
        <v>931</v>
      </c>
      <c r="D945" s="47"/>
      <c r="E945" s="47"/>
      <c r="F945" s="46" t="str">
        <f t="shared" si="16"/>
        <v>-</v>
      </c>
    </row>
    <row r="946" spans="1:6" s="41" customFormat="1" x14ac:dyDescent="0.2">
      <c r="A946" s="42">
        <v>54222</v>
      </c>
      <c r="B946" s="48" t="s">
        <v>1042</v>
      </c>
      <c r="C946" s="44">
        <v>932</v>
      </c>
      <c r="D946" s="47"/>
      <c r="E946" s="47"/>
      <c r="F946" s="46" t="str">
        <f t="shared" si="16"/>
        <v>-</v>
      </c>
    </row>
    <row r="947" spans="1:6" s="41" customFormat="1" x14ac:dyDescent="0.2">
      <c r="A947" s="42" t="s">
        <v>1043</v>
      </c>
      <c r="B947" s="43" t="s">
        <v>1044</v>
      </c>
      <c r="C947" s="44">
        <v>933</v>
      </c>
      <c r="D947" s="47"/>
      <c r="E947" s="47"/>
      <c r="F947" s="46" t="str">
        <f t="shared" si="16"/>
        <v>-</v>
      </c>
    </row>
    <row r="948" spans="1:6" s="41" customFormat="1" ht="24" x14ac:dyDescent="0.2">
      <c r="A948" s="42">
        <v>54232</v>
      </c>
      <c r="B948" s="49" t="s">
        <v>1045</v>
      </c>
      <c r="C948" s="44">
        <v>934</v>
      </c>
      <c r="D948" s="47"/>
      <c r="E948" s="47"/>
      <c r="F948" s="46" t="str">
        <f t="shared" si="16"/>
        <v>-</v>
      </c>
    </row>
    <row r="949" spans="1:6" s="41" customFormat="1" ht="24" x14ac:dyDescent="0.2">
      <c r="A949" s="42">
        <v>54242</v>
      </c>
      <c r="B949" s="43" t="s">
        <v>1046</v>
      </c>
      <c r="C949" s="44">
        <v>935</v>
      </c>
      <c r="D949" s="47"/>
      <c r="E949" s="47"/>
      <c r="F949" s="46" t="str">
        <f t="shared" si="16"/>
        <v>-</v>
      </c>
    </row>
    <row r="950" spans="1:6" s="41" customFormat="1" ht="24" x14ac:dyDescent="0.2">
      <c r="A950" s="42" t="s">
        <v>1047</v>
      </c>
      <c r="B950" s="43" t="s">
        <v>1048</v>
      </c>
      <c r="C950" s="44">
        <v>936</v>
      </c>
      <c r="D950" s="47"/>
      <c r="E950" s="47"/>
      <c r="F950" s="46" t="str">
        <f t="shared" si="16"/>
        <v>-</v>
      </c>
    </row>
    <row r="951" spans="1:6" s="41" customFormat="1" x14ac:dyDescent="0.2">
      <c r="A951" s="42">
        <v>54312</v>
      </c>
      <c r="B951" s="48" t="s">
        <v>1049</v>
      </c>
      <c r="C951" s="44">
        <v>937</v>
      </c>
      <c r="D951" s="47"/>
      <c r="E951" s="47"/>
      <c r="F951" s="46" t="str">
        <f t="shared" si="16"/>
        <v>-</v>
      </c>
    </row>
    <row r="952" spans="1:6" s="41" customFormat="1" ht="24" x14ac:dyDescent="0.2">
      <c r="A952" s="42">
        <v>54431</v>
      </c>
      <c r="B952" s="43" t="s">
        <v>1050</v>
      </c>
      <c r="C952" s="44">
        <v>938</v>
      </c>
      <c r="D952" s="47"/>
      <c r="E952" s="47"/>
      <c r="F952" s="46" t="str">
        <f t="shared" si="16"/>
        <v>-</v>
      </c>
    </row>
    <row r="953" spans="1:6" s="41" customFormat="1" ht="24" x14ac:dyDescent="0.2">
      <c r="A953" s="42">
        <v>54432</v>
      </c>
      <c r="B953" s="43" t="s">
        <v>1051</v>
      </c>
      <c r="C953" s="44">
        <v>939</v>
      </c>
      <c r="D953" s="47">
        <v>497500</v>
      </c>
      <c r="E953" s="47">
        <v>497500</v>
      </c>
      <c r="F953" s="46">
        <f t="shared" si="16"/>
        <v>100</v>
      </c>
    </row>
    <row r="954" spans="1:6" s="41" customFormat="1" ht="24" x14ac:dyDescent="0.2">
      <c r="A954" s="42" t="s">
        <v>1052</v>
      </c>
      <c r="B954" s="43" t="s">
        <v>1053</v>
      </c>
      <c r="C954" s="44">
        <v>940</v>
      </c>
      <c r="D954" s="47"/>
      <c r="E954" s="47"/>
      <c r="F954" s="46" t="str">
        <f t="shared" si="16"/>
        <v>-</v>
      </c>
    </row>
    <row r="955" spans="1:6" s="41" customFormat="1" ht="24" x14ac:dyDescent="0.2">
      <c r="A955" s="42">
        <v>54442</v>
      </c>
      <c r="B955" s="43" t="s">
        <v>1054</v>
      </c>
      <c r="C955" s="44">
        <v>941</v>
      </c>
      <c r="D955" s="47"/>
      <c r="E955" s="47"/>
      <c r="F955" s="46" t="str">
        <f t="shared" si="16"/>
        <v>-</v>
      </c>
    </row>
    <row r="956" spans="1:6" s="41" customFormat="1" ht="24" x14ac:dyDescent="0.2">
      <c r="A956" s="42">
        <v>54452</v>
      </c>
      <c r="B956" s="43" t="s">
        <v>1055</v>
      </c>
      <c r="C956" s="44">
        <v>942</v>
      </c>
      <c r="D956" s="47"/>
      <c r="E956" s="47"/>
      <c r="F956" s="46" t="str">
        <f t="shared" si="16"/>
        <v>-</v>
      </c>
    </row>
    <row r="957" spans="1:6" s="41" customFormat="1" ht="24" x14ac:dyDescent="0.2">
      <c r="A957" s="42" t="s">
        <v>1056</v>
      </c>
      <c r="B957" s="43" t="s">
        <v>1057</v>
      </c>
      <c r="C957" s="44">
        <v>943</v>
      </c>
      <c r="D957" s="47"/>
      <c r="E957" s="47"/>
      <c r="F957" s="46" t="str">
        <f t="shared" si="16"/>
        <v>-</v>
      </c>
    </row>
    <row r="958" spans="1:6" s="41" customFormat="1" x14ac:dyDescent="0.2">
      <c r="A958" s="42">
        <v>54461</v>
      </c>
      <c r="B958" s="43" t="s">
        <v>1058</v>
      </c>
      <c r="C958" s="44">
        <v>944</v>
      </c>
      <c r="D958" s="47"/>
      <c r="E958" s="47"/>
      <c r="F958" s="46" t="str">
        <f t="shared" si="16"/>
        <v>-</v>
      </c>
    </row>
    <row r="959" spans="1:6" s="41" customFormat="1" x14ac:dyDescent="0.2">
      <c r="A959" s="42">
        <v>54462</v>
      </c>
      <c r="B959" s="43" t="s">
        <v>1059</v>
      </c>
      <c r="C959" s="44">
        <v>945</v>
      </c>
      <c r="D959" s="47"/>
      <c r="E959" s="47"/>
      <c r="F959" s="46" t="str">
        <f t="shared" si="16"/>
        <v>-</v>
      </c>
    </row>
    <row r="960" spans="1:6" s="41" customFormat="1" x14ac:dyDescent="0.2">
      <c r="A960" s="42" t="s">
        <v>1060</v>
      </c>
      <c r="B960" s="43" t="s">
        <v>1061</v>
      </c>
      <c r="C960" s="44">
        <v>946</v>
      </c>
      <c r="D960" s="47"/>
      <c r="E960" s="47"/>
      <c r="F960" s="46" t="str">
        <f t="shared" si="16"/>
        <v>-</v>
      </c>
    </row>
    <row r="961" spans="1:6" s="41" customFormat="1" x14ac:dyDescent="0.2">
      <c r="A961" s="42">
        <v>54472</v>
      </c>
      <c r="B961" s="48" t="s">
        <v>1062</v>
      </c>
      <c r="C961" s="44">
        <v>947</v>
      </c>
      <c r="D961" s="47"/>
      <c r="E961" s="47"/>
      <c r="F961" s="46" t="str">
        <f t="shared" si="16"/>
        <v>-</v>
      </c>
    </row>
    <row r="962" spans="1:6" s="41" customFormat="1" ht="24" x14ac:dyDescent="0.2">
      <c r="A962" s="42">
        <v>54482</v>
      </c>
      <c r="B962" s="49" t="s">
        <v>1063</v>
      </c>
      <c r="C962" s="44">
        <v>948</v>
      </c>
      <c r="D962" s="47"/>
      <c r="E962" s="47"/>
      <c r="F962" s="46" t="str">
        <f t="shared" si="16"/>
        <v>-</v>
      </c>
    </row>
    <row r="963" spans="1:6" s="41" customFormat="1" ht="24" x14ac:dyDescent="0.2">
      <c r="A963" s="42" t="s">
        <v>1064</v>
      </c>
      <c r="B963" s="49" t="s">
        <v>1065</v>
      </c>
      <c r="C963" s="44">
        <v>949</v>
      </c>
      <c r="D963" s="47"/>
      <c r="E963" s="47"/>
      <c r="F963" s="46" t="str">
        <f t="shared" si="16"/>
        <v>-</v>
      </c>
    </row>
    <row r="964" spans="1:6" s="41" customFormat="1" ht="24" x14ac:dyDescent="0.2">
      <c r="A964" s="42">
        <v>54532</v>
      </c>
      <c r="B964" s="43" t="s">
        <v>1066</v>
      </c>
      <c r="C964" s="44">
        <v>950</v>
      </c>
      <c r="D964" s="47"/>
      <c r="E964" s="47"/>
      <c r="F964" s="46" t="str">
        <f t="shared" si="16"/>
        <v>-</v>
      </c>
    </row>
    <row r="965" spans="1:6" s="41" customFormat="1" x14ac:dyDescent="0.2">
      <c r="A965" s="42">
        <v>54542</v>
      </c>
      <c r="B965" s="43" t="s">
        <v>1067</v>
      </c>
      <c r="C965" s="44">
        <v>951</v>
      </c>
      <c r="D965" s="47"/>
      <c r="E965" s="47"/>
      <c r="F965" s="46" t="str">
        <f t="shared" si="16"/>
        <v>-</v>
      </c>
    </row>
    <row r="966" spans="1:6" s="41" customFormat="1" x14ac:dyDescent="0.2">
      <c r="A966" s="42">
        <v>54552</v>
      </c>
      <c r="B966" s="43" t="s">
        <v>1068</v>
      </c>
      <c r="C966" s="44">
        <v>952</v>
      </c>
      <c r="D966" s="47"/>
      <c r="E966" s="47"/>
      <c r="F966" s="46" t="str">
        <f t="shared" ref="F966:F981" si="17">IF(D966&lt;&gt;0,IF(E966/D966&gt;=100,"&gt;&gt;100",E966/D966*100),"-")</f>
        <v>-</v>
      </c>
    </row>
    <row r="967" spans="1:6" s="41" customFormat="1" x14ac:dyDescent="0.2">
      <c r="A967" s="42">
        <v>54711</v>
      </c>
      <c r="B967" s="43" t="s">
        <v>1069</v>
      </c>
      <c r="C967" s="44">
        <v>953</v>
      </c>
      <c r="D967" s="47"/>
      <c r="E967" s="47"/>
      <c r="F967" s="46" t="str">
        <f t="shared" si="17"/>
        <v>-</v>
      </c>
    </row>
    <row r="968" spans="1:6" s="41" customFormat="1" x14ac:dyDescent="0.2">
      <c r="A968" s="42">
        <v>54712</v>
      </c>
      <c r="B968" s="43" t="s">
        <v>1070</v>
      </c>
      <c r="C968" s="44">
        <v>954</v>
      </c>
      <c r="D968" s="47"/>
      <c r="E968" s="47"/>
      <c r="F968" s="46" t="str">
        <f t="shared" si="17"/>
        <v>-</v>
      </c>
    </row>
    <row r="969" spans="1:6" s="41" customFormat="1" x14ac:dyDescent="0.2">
      <c r="A969" s="42">
        <v>54721</v>
      </c>
      <c r="B969" s="43" t="s">
        <v>1071</v>
      </c>
      <c r="C969" s="44">
        <v>955</v>
      </c>
      <c r="D969" s="47"/>
      <c r="E969" s="47"/>
      <c r="F969" s="46" t="str">
        <f t="shared" si="17"/>
        <v>-</v>
      </c>
    </row>
    <row r="970" spans="1:6" s="41" customFormat="1" x14ac:dyDescent="0.2">
      <c r="A970" s="42">
        <v>54722</v>
      </c>
      <c r="B970" s="43" t="s">
        <v>1072</v>
      </c>
      <c r="C970" s="44">
        <v>956</v>
      </c>
      <c r="D970" s="47"/>
      <c r="E970" s="47"/>
      <c r="F970" s="46" t="str">
        <f t="shared" si="17"/>
        <v>-</v>
      </c>
    </row>
    <row r="971" spans="1:6" s="41" customFormat="1" x14ac:dyDescent="0.2">
      <c r="A971" s="42">
        <v>54731</v>
      </c>
      <c r="B971" s="43" t="s">
        <v>1073</v>
      </c>
      <c r="C971" s="44">
        <v>957</v>
      </c>
      <c r="D971" s="47"/>
      <c r="E971" s="47"/>
      <c r="F971" s="46" t="str">
        <f t="shared" si="17"/>
        <v>-</v>
      </c>
    </row>
    <row r="972" spans="1:6" s="41" customFormat="1" x14ac:dyDescent="0.2">
      <c r="A972" s="42">
        <v>54732</v>
      </c>
      <c r="B972" s="43" t="s">
        <v>1074</v>
      </c>
      <c r="C972" s="44">
        <v>958</v>
      </c>
      <c r="D972" s="47"/>
      <c r="E972" s="47"/>
      <c r="F972" s="46" t="str">
        <f t="shared" si="17"/>
        <v>-</v>
      </c>
    </row>
    <row r="973" spans="1:6" s="41" customFormat="1" x14ac:dyDescent="0.2">
      <c r="A973" s="42">
        <v>54741</v>
      </c>
      <c r="B973" s="43" t="s">
        <v>1075</v>
      </c>
      <c r="C973" s="44">
        <v>959</v>
      </c>
      <c r="D973" s="47"/>
      <c r="E973" s="47"/>
      <c r="F973" s="46" t="str">
        <f t="shared" si="17"/>
        <v>-</v>
      </c>
    </row>
    <row r="974" spans="1:6" s="41" customFormat="1" x14ac:dyDescent="0.2">
      <c r="A974" s="42">
        <v>54742</v>
      </c>
      <c r="B974" s="43" t="s">
        <v>1076</v>
      </c>
      <c r="C974" s="44">
        <v>960</v>
      </c>
      <c r="D974" s="47"/>
      <c r="E974" s="47"/>
      <c r="F974" s="46" t="str">
        <f t="shared" si="17"/>
        <v>-</v>
      </c>
    </row>
    <row r="975" spans="1:6" s="41" customFormat="1" x14ac:dyDescent="0.2">
      <c r="A975" s="42">
        <v>54751</v>
      </c>
      <c r="B975" s="43" t="s">
        <v>1077</v>
      </c>
      <c r="C975" s="44">
        <v>961</v>
      </c>
      <c r="D975" s="47"/>
      <c r="E975" s="47"/>
      <c r="F975" s="46" t="str">
        <f t="shared" si="17"/>
        <v>-</v>
      </c>
    </row>
    <row r="976" spans="1:6" s="41" customFormat="1" x14ac:dyDescent="0.2">
      <c r="A976" s="42">
        <v>54752</v>
      </c>
      <c r="B976" s="43" t="s">
        <v>1078</v>
      </c>
      <c r="C976" s="44">
        <v>962</v>
      </c>
      <c r="D976" s="47"/>
      <c r="E976" s="47"/>
      <c r="F976" s="46" t="str">
        <f t="shared" si="17"/>
        <v>-</v>
      </c>
    </row>
    <row r="977" spans="1:6" s="41" customFormat="1" ht="24" x14ac:dyDescent="0.2">
      <c r="A977" s="42">
        <v>54761</v>
      </c>
      <c r="B977" s="43" t="s">
        <v>1079</v>
      </c>
      <c r="C977" s="44">
        <v>963</v>
      </c>
      <c r="D977" s="47"/>
      <c r="E977" s="47"/>
      <c r="F977" s="46" t="str">
        <f t="shared" si="17"/>
        <v>-</v>
      </c>
    </row>
    <row r="978" spans="1:6" s="41" customFormat="1" ht="24" x14ac:dyDescent="0.2">
      <c r="A978" s="42">
        <v>54762</v>
      </c>
      <c r="B978" s="43" t="s">
        <v>1080</v>
      </c>
      <c r="C978" s="44">
        <v>964</v>
      </c>
      <c r="D978" s="47"/>
      <c r="E978" s="47"/>
      <c r="F978" s="46" t="str">
        <f t="shared" si="17"/>
        <v>-</v>
      </c>
    </row>
    <row r="979" spans="1:6" s="41" customFormat="1" ht="24" x14ac:dyDescent="0.2">
      <c r="A979" s="42">
        <v>54771</v>
      </c>
      <c r="B979" s="43" t="s">
        <v>1081</v>
      </c>
      <c r="C979" s="44">
        <v>965</v>
      </c>
      <c r="D979" s="47"/>
      <c r="E979" s="47"/>
      <c r="F979" s="46" t="str">
        <f t="shared" si="17"/>
        <v>-</v>
      </c>
    </row>
    <row r="980" spans="1:6" s="41" customFormat="1" ht="24" x14ac:dyDescent="0.2">
      <c r="A980" s="42">
        <v>54772</v>
      </c>
      <c r="B980" s="43" t="s">
        <v>1082</v>
      </c>
      <c r="C980" s="44">
        <v>966</v>
      </c>
      <c r="D980" s="47"/>
      <c r="E980" s="47"/>
      <c r="F980" s="46" t="str">
        <f t="shared" si="17"/>
        <v>-</v>
      </c>
    </row>
    <row r="981" spans="1:6" s="41" customFormat="1" x14ac:dyDescent="0.2">
      <c r="A981" s="51">
        <v>55312</v>
      </c>
      <c r="B981" s="52" t="s">
        <v>1083</v>
      </c>
      <c r="C981" s="53">
        <v>967</v>
      </c>
      <c r="D981" s="54"/>
      <c r="E981" s="54"/>
      <c r="F981" s="55" t="str">
        <f t="shared" si="17"/>
        <v>-</v>
      </c>
    </row>
    <row r="982" spans="1:6" s="41" customFormat="1" ht="15" customHeight="1" x14ac:dyDescent="0.2">
      <c r="A982" s="58" t="s">
        <v>1084</v>
      </c>
      <c r="B982" s="59"/>
      <c r="C982" s="60"/>
      <c r="D982" s="61"/>
      <c r="E982" s="62"/>
      <c r="F982" s="62"/>
    </row>
    <row r="983" spans="1:6" s="41" customFormat="1" ht="33.75" x14ac:dyDescent="0.2">
      <c r="A983" s="63" t="s">
        <v>7</v>
      </c>
      <c r="B983" s="64" t="s">
        <v>1085</v>
      </c>
      <c r="C983" s="64" t="s">
        <v>9</v>
      </c>
      <c r="D983" s="65" t="s">
        <v>1086</v>
      </c>
      <c r="E983" s="66"/>
    </row>
    <row r="984" spans="1:6" s="41" customFormat="1" x14ac:dyDescent="0.2">
      <c r="A984" s="67">
        <v>1</v>
      </c>
      <c r="B984" s="68">
        <v>2</v>
      </c>
      <c r="C984" s="69">
        <v>3</v>
      </c>
      <c r="D984" s="70">
        <v>4</v>
      </c>
      <c r="E984" s="71"/>
    </row>
    <row r="985" spans="1:6" s="41" customFormat="1" ht="24" x14ac:dyDescent="0.2">
      <c r="A985" s="72" t="s">
        <v>1087</v>
      </c>
      <c r="B985" s="73" t="s">
        <v>1088</v>
      </c>
      <c r="C985" s="74">
        <v>968</v>
      </c>
      <c r="D985" s="75"/>
      <c r="E985" s="76"/>
    </row>
    <row r="986" spans="1:6" s="41" customFormat="1" x14ac:dyDescent="0.2">
      <c r="A986" s="77" t="s">
        <v>1089</v>
      </c>
      <c r="B986" s="43" t="s">
        <v>1090</v>
      </c>
      <c r="C986" s="44">
        <v>969</v>
      </c>
      <c r="D986" s="78"/>
      <c r="E986" s="76"/>
    </row>
    <row r="987" spans="1:6" s="41" customFormat="1" ht="24" x14ac:dyDescent="0.2">
      <c r="A987" s="77" t="s">
        <v>1091</v>
      </c>
      <c r="B987" s="43" t="s">
        <v>1092</v>
      </c>
      <c r="C987" s="44">
        <v>970</v>
      </c>
      <c r="D987" s="78"/>
      <c r="E987" s="76"/>
    </row>
    <row r="988" spans="1:6" s="41" customFormat="1" ht="24" x14ac:dyDescent="0.2">
      <c r="A988" s="77">
        <v>26454</v>
      </c>
      <c r="B988" s="43" t="s">
        <v>1093</v>
      </c>
      <c r="C988" s="44">
        <v>971</v>
      </c>
      <c r="D988" s="78"/>
      <c r="E988" s="76"/>
    </row>
    <row r="989" spans="1:6" s="41" customFormat="1" x14ac:dyDescent="0.2">
      <c r="A989" s="77" t="s">
        <v>1094</v>
      </c>
      <c r="B989" s="43" t="s">
        <v>1095</v>
      </c>
      <c r="C989" s="44">
        <v>972</v>
      </c>
      <c r="D989" s="78"/>
      <c r="E989" s="76"/>
    </row>
    <row r="990" spans="1:6" s="41" customFormat="1" ht="36" x14ac:dyDescent="0.2">
      <c r="A990" s="79" t="s">
        <v>1096</v>
      </c>
      <c r="B990" s="43" t="s">
        <v>1097</v>
      </c>
      <c r="C990" s="44">
        <v>973</v>
      </c>
      <c r="D990" s="78"/>
      <c r="E990" s="76"/>
    </row>
    <row r="991" spans="1:6" s="41" customFormat="1" x14ac:dyDescent="0.2">
      <c r="A991" s="77" t="s">
        <v>1098</v>
      </c>
      <c r="B991" s="43" t="s">
        <v>1099</v>
      </c>
      <c r="C991" s="44">
        <v>974</v>
      </c>
      <c r="D991" s="78"/>
      <c r="E991" s="76"/>
    </row>
    <row r="992" spans="1:6" s="41" customFormat="1" x14ac:dyDescent="0.2">
      <c r="A992" s="80">
        <v>26534</v>
      </c>
      <c r="B992" s="52" t="s">
        <v>1100</v>
      </c>
      <c r="C992" s="53">
        <v>975</v>
      </c>
      <c r="D992" s="81"/>
      <c r="E992" s="76"/>
    </row>
    <row r="993" spans="1:5" x14ac:dyDescent="0.2"/>
    <row r="994" spans="1:5" ht="25.5" customHeight="1" x14ac:dyDescent="0.2">
      <c r="A994" s="82" t="s">
        <v>1101</v>
      </c>
      <c r="D994" s="83" t="s">
        <v>1102</v>
      </c>
      <c r="E994" s="83"/>
    </row>
    <row r="995" spans="1:5" ht="15" customHeight="1" x14ac:dyDescent="0.2">
      <c r="A995" s="82" t="str">
        <f>IF([1]RefStr!H25&lt;&gt;"", "Osoba za kontaktiranje: " &amp; [1]RefStr!H25,"Osoba za kontaktiranje: _________________________________________")</f>
        <v>Osoba za kontaktiranje: Dubravka Bakliža</v>
      </c>
      <c r="D995" s="84"/>
      <c r="E995" s="84"/>
    </row>
    <row r="996" spans="1:5" ht="15" customHeight="1" x14ac:dyDescent="0.2">
      <c r="A996" s="82" t="str">
        <f>IF([1]RefStr!H27="","Telefon za kontakt: _________________","Telefon za kontakt: " &amp; [1]RefStr!H27)</f>
        <v>Telefon za kontakt: 049383360</v>
      </c>
      <c r="C996" s="30"/>
    </row>
    <row r="997" spans="1:5" ht="15" customHeight="1" x14ac:dyDescent="0.2">
      <c r="A997" s="82" t="str">
        <f>IF([1]RefStr!H33="","Odgovorna osoba: _____________________________","Odgovorna osoba: " &amp; [1]RefStr!H33)</f>
        <v>Odgovorna osoba: Željka Žnidarić</v>
      </c>
    </row>
    <row r="998" spans="1:5" ht="5.0999999999999996" customHeight="1" x14ac:dyDescent="0.2">
      <c r="D998" s="30"/>
    </row>
    <row r="999" spans="1:5" hidden="1" x14ac:dyDescent="0.2"/>
    <row r="1000" spans="1:5" hidden="1" x14ac:dyDescent="0.2"/>
    <row r="1001" spans="1:5" hidden="1" x14ac:dyDescent="0.2"/>
    <row r="1002" spans="1:5" hidden="1" x14ac:dyDescent="0.2"/>
    <row r="1003" spans="1:5" hidden="1" x14ac:dyDescent="0.2"/>
    <row r="1004" spans="1:5" hidden="1" x14ac:dyDescent="0.2"/>
    <row r="1005" spans="1:5" hidden="1" x14ac:dyDescent="0.2"/>
    <row r="1006" spans="1:5" hidden="1" x14ac:dyDescent="0.2"/>
    <row r="1007" spans="1:5" hidden="1" x14ac:dyDescent="0.2"/>
    <row r="1008" spans="1:5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</sheetData>
  <sheetProtection password="C79A" sheet="1" objects="1" scenarios="1"/>
  <mergeCells count="17">
    <mergeCell ref="A422:B422"/>
    <mergeCell ref="A651:B651"/>
    <mergeCell ref="A982:B982"/>
    <mergeCell ref="D994:E994"/>
    <mergeCell ref="B5:D5"/>
    <mergeCell ref="E5:F5"/>
    <mergeCell ref="B6:F6"/>
    <mergeCell ref="B7:F7"/>
    <mergeCell ref="A11:B11"/>
    <mergeCell ref="A300:B300"/>
    <mergeCell ref="A1:B1"/>
    <mergeCell ref="C1:F1"/>
    <mergeCell ref="A2:D2"/>
    <mergeCell ref="E2:F2"/>
    <mergeCell ref="A3:D3"/>
    <mergeCell ref="B4:D4"/>
    <mergeCell ref="E4:F4"/>
  </mergeCells>
  <conditionalFormatting sqref="D473:E474 D426:E429 D431:E432 D542:E545 D434:E437 D250:E251 D253:E256 D284:E289 D234:E235 D237:E238 D240:E241 D243:E244 D246:E248 D259:E263 D265:E267 D274:E276 D278:E282 D206:E209 D225:E226 D228:E231 D58:E59 D61:E64 D66:E67 D72:E73 D75:E76 D356:E358 D360:E365 D382:E385 D387:E390 D392:E393 D401:E402 D304:E306 D308:E313 D321:E328 D330:E333 D335:E338 D340:E341 D343:E346 D349:E350 D352:E352 D404:E404 D406:E409 D477:E480 D78:E79 D95:E100 D102:E108 D110:E115 D118:E121 D131:E133 D81:E84 D15:E22 D24:E28 D30:E34 D36:E42 D44:E45 D47:E49 D52:E55 D547:E552 D554:E557 D559:E565 D567:E569 D572:E573 D575:E576 D578:E579 D581:E582 D585:E587 D589:E589 D591:E592 D594:E595 D598:E601 D603:E605 D607:E607 D616:E619 D621:E627 D630:E631 D633:E634 D636:E637 D640:E641 D494:E497 D499:E504 D506:E509 D511:E517 D520:E521 D523:E524 D526:E527 D529:E530 D534:E537 D539:E540 D482:E483 D485:E486 D489:E492 D439:E444 D446:E449 D451:E457 D459:E461 D464:E465 D467:E468 D470:E471 D985:D992 D69:E70 D87:E93 D123:E129 D136:E137 D139:E140 D143:E146 D149:E158 D162:E166 D168:E170 D173:E176 D178:E184 D186:E195 D197:E203 D211:E217 D219:E222 D270:E272 D295:E299 D316:E319 D368:E371 D373:E380 D395:E398 D412:E414 D609:E614 D650:E650 D652:E654 D656:E981">
    <cfRule type="cellIs" dxfId="3" priority="3" stopIfTrue="1" operator="notEqual">
      <formula>ROUND(D15,0)</formula>
    </cfRule>
    <cfRule type="cellIs" dxfId="2" priority="4" stopIfTrue="1" operator="lessThan">
      <formula>0</formula>
    </cfRule>
  </conditionalFormatting>
  <conditionalFormatting sqref="C8">
    <cfRule type="cellIs" dxfId="1" priority="1" stopIfTrue="1" operator="equal">
      <formula>"Obrazac ima još nezadovoljenih kontrola, provjerite radni list Kontrole"</formula>
    </cfRule>
  </conditionalFormatting>
  <conditionalFormatting sqref="A3 E3:F3">
    <cfRule type="cellIs" dxfId="0" priority="2" stopIfTrue="1" operator="equal">
      <formula>"za odabrano razdoblje i razinu obrazac se ne popunjava"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652:E981 D985:D992 D12:E299 D301:E421 D423:E650">
      <formula1>99999999</formula1>
    </dataValidation>
  </dataValidations>
  <hyperlinks>
    <hyperlink ref="A1:B1" location="RefStr!A1" tooltip="Povratak na referentntu stranicu" display="&lt;–––– Povratak na RefStr"/>
    <hyperlink ref="C1:F1" location="Kont!A23" tooltip="Kontrole obrasca PR-RAS" display="Kontrole obrasca PR-RAS ––––&gt;"/>
  </hyperlinks>
  <printOptions horizontalCentered="1"/>
  <pageMargins left="0.39370078740157483" right="0.39370078740157483" top="0.59055118110236227" bottom="0.78740157480314965" header="0.39370078740157483" footer="0.59055118110236227"/>
  <pageSetup paperSize="9" scale="79" fitToHeight="0" orientation="portrait" horizontalDpi="1200" verticalDpi="1200" r:id="rId1"/>
  <headerFooter alignWithMargins="0">
    <oddFooter>&amp;RStranica: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PRRAS</vt:lpstr>
      <vt:lpstr>PRRAS!Ispis_naslova</vt:lpstr>
      <vt:lpstr>PRRAS!Podrucje_ispisa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2020-07-15T09:18:00Z</dcterms:created>
  <dcterms:modified xsi:type="dcterms:W3CDTF">2020-07-15T09:18:42Z</dcterms:modified>
</cp:coreProperties>
</file>