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419CCC7-4BC6-4973-896A-454E90E4CD9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 " sheetId="8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financiranja'!$A$1:$G$30</definedName>
    <definedName name="_xlnm.Print_Area" localSheetId="1">' Račun prihoda i rashoda'!$A$1:$G$92</definedName>
    <definedName name="_xlnm.Print_Area" localSheetId="0">' Sažetak '!$A$1:$J$42</definedName>
    <definedName name="_xlnm.Print_Area" localSheetId="3">'Posebni dio'!$A$1:$G$3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E8" i="4"/>
  <c r="F8" i="4"/>
  <c r="G8" i="4"/>
  <c r="C8" i="4"/>
  <c r="C49" i="4"/>
  <c r="D49" i="4"/>
  <c r="E49" i="4"/>
  <c r="F49" i="4"/>
  <c r="G49" i="4"/>
  <c r="G14" i="6"/>
  <c r="H15" i="6"/>
  <c r="G15" i="6"/>
  <c r="E16" i="6"/>
  <c r="E14" i="6"/>
  <c r="E34" i="6"/>
  <c r="F25" i="6"/>
  <c r="G25" i="6"/>
  <c r="H25" i="6"/>
  <c r="I25" i="6"/>
  <c r="I24" i="6" s="1"/>
  <c r="E25" i="6"/>
  <c r="F23" i="6"/>
  <c r="G23" i="6"/>
  <c r="H23" i="6"/>
  <c r="I23" i="6"/>
  <c r="I22" i="6" s="1"/>
  <c r="E23" i="6"/>
  <c r="F21" i="6"/>
  <c r="G21" i="6"/>
  <c r="H21" i="6"/>
  <c r="I21" i="6"/>
  <c r="E21" i="6"/>
  <c r="F20" i="6"/>
  <c r="G20" i="6"/>
  <c r="H20" i="6"/>
  <c r="I20" i="6"/>
  <c r="E20" i="6"/>
  <c r="E18" i="6"/>
  <c r="E17" i="6"/>
  <c r="F16" i="6"/>
  <c r="G16" i="6"/>
  <c r="H16" i="6"/>
  <c r="I16" i="6"/>
  <c r="F26" i="6"/>
  <c r="G26" i="6"/>
  <c r="H26" i="6"/>
  <c r="I26" i="6"/>
  <c r="E26" i="6"/>
  <c r="F24" i="6"/>
  <c r="G24" i="6"/>
  <c r="H24" i="6"/>
  <c r="E24" i="6"/>
  <c r="F22" i="6"/>
  <c r="G22" i="6"/>
  <c r="H22" i="6"/>
  <c r="E22" i="6"/>
  <c r="D56" i="4" l="1"/>
  <c r="E56" i="4"/>
  <c r="F56" i="4"/>
  <c r="G56" i="4"/>
  <c r="C56" i="4"/>
  <c r="I42" i="8"/>
  <c r="H42" i="8"/>
  <c r="J39" i="8"/>
  <c r="J42" i="8" s="1"/>
  <c r="G39" i="8"/>
  <c r="G42" i="8" s="1"/>
  <c r="J24" i="8"/>
  <c r="I24" i="8"/>
  <c r="H24" i="8"/>
  <c r="G24" i="8"/>
  <c r="F24" i="8"/>
  <c r="J16" i="8"/>
  <c r="F16" i="8"/>
  <c r="F25" i="8" s="1"/>
  <c r="J13" i="8"/>
  <c r="I13" i="8"/>
  <c r="H13" i="8"/>
  <c r="G13" i="8"/>
  <c r="G16" i="8" s="1"/>
  <c r="F13" i="8"/>
  <c r="J10" i="8"/>
  <c r="I10" i="8"/>
  <c r="I16" i="8" s="1"/>
  <c r="H10" i="8"/>
  <c r="H16" i="8" s="1"/>
  <c r="G10" i="8"/>
  <c r="F10" i="8"/>
  <c r="H25" i="8" l="1"/>
  <c r="H32" i="8" s="1"/>
  <c r="H33" i="8" s="1"/>
  <c r="G33" i="8"/>
  <c r="G25" i="8"/>
  <c r="G32" i="8" s="1"/>
  <c r="I25" i="8"/>
  <c r="I32" i="8" s="1"/>
  <c r="I33" i="8" s="1"/>
  <c r="F41" i="8"/>
  <c r="F42" i="8" s="1"/>
  <c r="J25" i="8"/>
  <c r="J32" i="8" s="1"/>
  <c r="J33" i="8" s="1"/>
  <c r="D80" i="4" l="1"/>
  <c r="E80" i="4"/>
  <c r="F80" i="4"/>
  <c r="G80" i="4"/>
  <c r="C80" i="4"/>
  <c r="D73" i="4"/>
  <c r="E73" i="4"/>
  <c r="F73" i="4"/>
  <c r="G73" i="4"/>
  <c r="C73" i="4"/>
  <c r="F65" i="6"/>
  <c r="F64" i="6" s="1"/>
  <c r="G65" i="6"/>
  <c r="G64" i="6" s="1"/>
  <c r="H65" i="6"/>
  <c r="H64" i="6" s="1"/>
  <c r="I65" i="6"/>
  <c r="I64" i="6" s="1"/>
  <c r="E65" i="6"/>
  <c r="E64" i="6" s="1"/>
  <c r="F68" i="6"/>
  <c r="F67" i="6" s="1"/>
  <c r="G68" i="6"/>
  <c r="G67" i="6" s="1"/>
  <c r="H68" i="6"/>
  <c r="H67" i="6" s="1"/>
  <c r="I68" i="6"/>
  <c r="I67" i="6" s="1"/>
  <c r="E68" i="6"/>
  <c r="E67" i="6" s="1"/>
  <c r="F120" i="6"/>
  <c r="G120" i="6"/>
  <c r="H120" i="6"/>
  <c r="I120" i="6"/>
  <c r="E120" i="6"/>
  <c r="F114" i="6"/>
  <c r="G114" i="6"/>
  <c r="H114" i="6"/>
  <c r="I114" i="6"/>
  <c r="E114" i="6"/>
  <c r="F87" i="6"/>
  <c r="G87" i="6"/>
  <c r="H87" i="6"/>
  <c r="I87" i="6"/>
  <c r="E87" i="6"/>
  <c r="F93" i="6"/>
  <c r="F92" i="6" s="1"/>
  <c r="F28" i="6" s="1"/>
  <c r="G93" i="6"/>
  <c r="G92" i="6" s="1"/>
  <c r="G28" i="6" s="1"/>
  <c r="H93" i="6"/>
  <c r="H92" i="6" s="1"/>
  <c r="H28" i="6" s="1"/>
  <c r="I93" i="6"/>
  <c r="I92" i="6" s="1"/>
  <c r="I28" i="6" s="1"/>
  <c r="E93" i="6"/>
  <c r="E92" i="6" s="1"/>
  <c r="E28" i="6" s="1"/>
  <c r="F90" i="6"/>
  <c r="F89" i="6" s="1"/>
  <c r="F27" i="6" s="1"/>
  <c r="G90" i="6"/>
  <c r="G89" i="6" s="1"/>
  <c r="G27" i="6" s="1"/>
  <c r="H90" i="6"/>
  <c r="H89" i="6" s="1"/>
  <c r="H27" i="6" s="1"/>
  <c r="I90" i="6"/>
  <c r="I89" i="6" s="1"/>
  <c r="I27" i="6" s="1"/>
  <c r="E90" i="6"/>
  <c r="E89" i="6" s="1"/>
  <c r="E27" i="6" s="1"/>
  <c r="I80" i="6"/>
  <c r="H80" i="6"/>
  <c r="G80" i="6"/>
  <c r="F80" i="6"/>
  <c r="E80" i="6"/>
  <c r="I77" i="6"/>
  <c r="H77" i="6"/>
  <c r="G77" i="6"/>
  <c r="F77" i="6"/>
  <c r="E77" i="6"/>
  <c r="I103" i="6"/>
  <c r="H103" i="6"/>
  <c r="G103" i="6"/>
  <c r="F103" i="6"/>
  <c r="E103" i="6"/>
  <c r="I101" i="6"/>
  <c r="H101" i="6"/>
  <c r="G101" i="6"/>
  <c r="F101" i="6"/>
  <c r="E101" i="6"/>
  <c r="I118" i="6"/>
  <c r="H118" i="6"/>
  <c r="G118" i="6"/>
  <c r="F118" i="6"/>
  <c r="E118" i="6"/>
  <c r="F135" i="6"/>
  <c r="G135" i="6"/>
  <c r="H135" i="6"/>
  <c r="H9" i="6" s="1"/>
  <c r="I135" i="6"/>
  <c r="I9" i="6" s="1"/>
  <c r="E135" i="6"/>
  <c r="H117" i="6" l="1"/>
  <c r="H18" i="6" s="1"/>
  <c r="E117" i="6"/>
  <c r="F117" i="6"/>
  <c r="F18" i="6" s="1"/>
  <c r="I117" i="6"/>
  <c r="G117" i="6"/>
  <c r="G18" i="6" s="1"/>
  <c r="I76" i="6"/>
  <c r="I19" i="6" s="1"/>
  <c r="H76" i="6"/>
  <c r="H19" i="6" s="1"/>
  <c r="I100" i="6"/>
  <c r="I31" i="6" s="1"/>
  <c r="E76" i="6"/>
  <c r="E19" i="6" s="1"/>
  <c r="G76" i="6"/>
  <c r="G19" i="6" s="1"/>
  <c r="F76" i="6"/>
  <c r="F19" i="6" s="1"/>
  <c r="G100" i="6"/>
  <c r="G31" i="6" s="1"/>
  <c r="H100" i="6"/>
  <c r="H31" i="6" s="1"/>
  <c r="E100" i="6"/>
  <c r="E31" i="6" s="1"/>
  <c r="F100" i="6"/>
  <c r="F31" i="6" s="1"/>
  <c r="G9" i="6"/>
  <c r="F57" i="6"/>
  <c r="G57" i="6"/>
  <c r="H57" i="6"/>
  <c r="I57" i="6"/>
  <c r="E57" i="6"/>
  <c r="D47" i="4"/>
  <c r="G32" i="4"/>
  <c r="F32" i="4"/>
  <c r="E32" i="4"/>
  <c r="D32" i="4"/>
  <c r="C32" i="4"/>
  <c r="I110" i="6" l="1"/>
  <c r="I109" i="6" s="1"/>
  <c r="I18" i="6"/>
  <c r="I17" i="6"/>
  <c r="H17" i="6"/>
  <c r="E15" i="6"/>
  <c r="H14" i="6"/>
  <c r="G17" i="6"/>
  <c r="F17" i="6"/>
  <c r="G110" i="6"/>
  <c r="G109" i="6" s="1"/>
  <c r="H110" i="6"/>
  <c r="H109" i="6" s="1"/>
  <c r="F15" i="6" l="1"/>
  <c r="F14" i="6" s="1"/>
  <c r="I15" i="6"/>
  <c r="I14" i="6" s="1"/>
  <c r="F129" i="6"/>
  <c r="G129" i="6"/>
  <c r="H129" i="6"/>
  <c r="I129" i="6"/>
  <c r="E129" i="6"/>
  <c r="I132" i="6" l="1"/>
  <c r="I131" i="6" s="1"/>
  <c r="H132" i="6"/>
  <c r="H131" i="6" s="1"/>
  <c r="G132" i="6"/>
  <c r="F132" i="6"/>
  <c r="F131" i="6" s="1"/>
  <c r="E132" i="6"/>
  <c r="E131" i="6" s="1"/>
  <c r="F38" i="6"/>
  <c r="F37" i="6" s="1"/>
  <c r="G38" i="6"/>
  <c r="G37" i="6" s="1"/>
  <c r="H38" i="6"/>
  <c r="H37" i="6" s="1"/>
  <c r="I38" i="6"/>
  <c r="I37" i="6" s="1"/>
  <c r="E38" i="6"/>
  <c r="E37" i="6" s="1"/>
  <c r="E9" i="6" s="1"/>
  <c r="E9" i="4"/>
  <c r="G131" i="6" l="1"/>
  <c r="E16" i="4"/>
  <c r="D25" i="5" l="1"/>
  <c r="E25" i="5"/>
  <c r="F25" i="5"/>
  <c r="G25" i="5"/>
  <c r="C25" i="5"/>
  <c r="I142" i="6"/>
  <c r="I141" i="6" s="1"/>
  <c r="H142" i="6"/>
  <c r="H141" i="6" s="1"/>
  <c r="G142" i="6"/>
  <c r="G141" i="6" s="1"/>
  <c r="F142" i="6"/>
  <c r="F141" i="6" s="1"/>
  <c r="E142" i="6"/>
  <c r="E141" i="6" s="1"/>
  <c r="I127" i="6"/>
  <c r="H127" i="6"/>
  <c r="G127" i="6"/>
  <c r="F127" i="6"/>
  <c r="E127" i="6"/>
  <c r="I112" i="6"/>
  <c r="I111" i="6" s="1"/>
  <c r="I8" i="6" s="1"/>
  <c r="H112" i="6"/>
  <c r="H111" i="6" s="1"/>
  <c r="H8" i="6" s="1"/>
  <c r="G112" i="6"/>
  <c r="F112" i="6"/>
  <c r="F111" i="6" s="1"/>
  <c r="F8" i="6" s="1"/>
  <c r="E112" i="6"/>
  <c r="E111" i="6" s="1"/>
  <c r="E8" i="6" s="1"/>
  <c r="I106" i="6"/>
  <c r="I105" i="6" s="1"/>
  <c r="I33" i="6" s="1"/>
  <c r="I32" i="6" s="1"/>
  <c r="H106" i="6"/>
  <c r="H105" i="6" s="1"/>
  <c r="H33" i="6" s="1"/>
  <c r="H32" i="6" s="1"/>
  <c r="G106" i="6"/>
  <c r="G105" i="6" s="1"/>
  <c r="G33" i="6" s="1"/>
  <c r="G32" i="6" s="1"/>
  <c r="F106" i="6"/>
  <c r="F105" i="6" s="1"/>
  <c r="F33" i="6" s="1"/>
  <c r="F32" i="6" s="1"/>
  <c r="E106" i="6"/>
  <c r="E105" i="6" s="1"/>
  <c r="E33" i="6" s="1"/>
  <c r="E32" i="6" s="1"/>
  <c r="I98" i="6"/>
  <c r="H98" i="6"/>
  <c r="G98" i="6"/>
  <c r="F98" i="6"/>
  <c r="E98" i="6"/>
  <c r="I96" i="6"/>
  <c r="H96" i="6"/>
  <c r="G96" i="6"/>
  <c r="F96" i="6"/>
  <c r="E96" i="6"/>
  <c r="I83" i="6"/>
  <c r="H83" i="6"/>
  <c r="G83" i="6"/>
  <c r="F83" i="6"/>
  <c r="E83" i="6"/>
  <c r="I74" i="6"/>
  <c r="H74" i="6"/>
  <c r="G74" i="6"/>
  <c r="F74" i="6"/>
  <c r="E74" i="6"/>
  <c r="I71" i="6"/>
  <c r="H71" i="6"/>
  <c r="G71" i="6"/>
  <c r="F71" i="6"/>
  <c r="E71" i="6"/>
  <c r="I61" i="6"/>
  <c r="H61" i="6"/>
  <c r="G61" i="6"/>
  <c r="F61" i="6"/>
  <c r="E61" i="6"/>
  <c r="E56" i="6" s="1"/>
  <c r="I52" i="6"/>
  <c r="I51" i="6" s="1"/>
  <c r="I13" i="6" s="1"/>
  <c r="I12" i="6" s="1"/>
  <c r="H52" i="6"/>
  <c r="H51" i="6" s="1"/>
  <c r="H13" i="6" s="1"/>
  <c r="H12" i="6" s="1"/>
  <c r="G52" i="6"/>
  <c r="G51" i="6" s="1"/>
  <c r="G13" i="6" s="1"/>
  <c r="G12" i="6" s="1"/>
  <c r="F52" i="6"/>
  <c r="F51" i="6" s="1"/>
  <c r="F13" i="6" s="1"/>
  <c r="F12" i="6" s="1"/>
  <c r="E52" i="6"/>
  <c r="E51" i="6" s="1"/>
  <c r="E13" i="6" s="1"/>
  <c r="E12" i="6" s="1"/>
  <c r="I47" i="6"/>
  <c r="H47" i="6"/>
  <c r="G47" i="6"/>
  <c r="F47" i="6"/>
  <c r="E47" i="6"/>
  <c r="I41" i="6"/>
  <c r="H41" i="6"/>
  <c r="G41" i="6"/>
  <c r="F41" i="6"/>
  <c r="E41" i="6"/>
  <c r="C21" i="5"/>
  <c r="C20" i="5" s="1"/>
  <c r="G21" i="5"/>
  <c r="G20" i="5" s="1"/>
  <c r="F21" i="5"/>
  <c r="F20" i="5" s="1"/>
  <c r="E21" i="5"/>
  <c r="E20" i="5" s="1"/>
  <c r="D21" i="5"/>
  <c r="D20" i="5" s="1"/>
  <c r="G29" i="5"/>
  <c r="F29" i="5"/>
  <c r="E29" i="5"/>
  <c r="D29" i="5"/>
  <c r="C29" i="5"/>
  <c r="G27" i="5"/>
  <c r="F27" i="5"/>
  <c r="E27" i="5"/>
  <c r="D27" i="5"/>
  <c r="C27" i="5"/>
  <c r="G8" i="5"/>
  <c r="F8" i="5"/>
  <c r="E8" i="5"/>
  <c r="D8" i="5"/>
  <c r="C8" i="5"/>
  <c r="G11" i="5"/>
  <c r="F11" i="5"/>
  <c r="E11" i="5"/>
  <c r="D11" i="5"/>
  <c r="C11" i="5"/>
  <c r="G91" i="4"/>
  <c r="G90" i="4" s="1"/>
  <c r="F91" i="4"/>
  <c r="F90" i="4" s="1"/>
  <c r="E91" i="4"/>
  <c r="E90" i="4" s="1"/>
  <c r="D91" i="4"/>
  <c r="D90" i="4" s="1"/>
  <c r="C91" i="4"/>
  <c r="C90" i="4" s="1"/>
  <c r="G83" i="4"/>
  <c r="F83" i="4"/>
  <c r="E83" i="4"/>
  <c r="D83" i="4"/>
  <c r="C83" i="4"/>
  <c r="G71" i="4"/>
  <c r="F71" i="4"/>
  <c r="E71" i="4"/>
  <c r="D71" i="4"/>
  <c r="C71" i="4"/>
  <c r="G69" i="4"/>
  <c r="F69" i="4"/>
  <c r="E69" i="4"/>
  <c r="D69" i="4"/>
  <c r="C69" i="4"/>
  <c r="G65" i="4"/>
  <c r="F65" i="4"/>
  <c r="E65" i="4"/>
  <c r="D65" i="4"/>
  <c r="C65" i="4"/>
  <c r="G59" i="4"/>
  <c r="F59" i="4"/>
  <c r="E59" i="4"/>
  <c r="D59" i="4"/>
  <c r="C59" i="4"/>
  <c r="G47" i="4"/>
  <c r="F47" i="4"/>
  <c r="E47" i="4"/>
  <c r="C47" i="4"/>
  <c r="G45" i="4"/>
  <c r="F45" i="4"/>
  <c r="E45" i="4"/>
  <c r="D45" i="4"/>
  <c r="C45" i="4"/>
  <c r="G41" i="4"/>
  <c r="F41" i="4"/>
  <c r="E41" i="4"/>
  <c r="D41" i="4"/>
  <c r="C41" i="4"/>
  <c r="G28" i="4"/>
  <c r="F28" i="4"/>
  <c r="E28" i="4"/>
  <c r="D28" i="4"/>
  <c r="C28" i="4"/>
  <c r="G22" i="4"/>
  <c r="F22" i="4"/>
  <c r="E22" i="4"/>
  <c r="D22" i="4"/>
  <c r="C22" i="4"/>
  <c r="G16" i="4"/>
  <c r="F16" i="4"/>
  <c r="D16" i="4"/>
  <c r="C16" i="4"/>
  <c r="G9" i="4"/>
  <c r="F9" i="4"/>
  <c r="D9" i="4"/>
  <c r="C9" i="4"/>
  <c r="E21" i="4" l="1"/>
  <c r="G111" i="6"/>
  <c r="G8" i="6" s="1"/>
  <c r="D21" i="4"/>
  <c r="G21" i="4"/>
  <c r="F21" i="4"/>
  <c r="C21" i="4"/>
  <c r="E140" i="6"/>
  <c r="E139" i="6" s="1"/>
  <c r="I140" i="6"/>
  <c r="I139" i="6" s="1"/>
  <c r="I134" i="6"/>
  <c r="F140" i="6"/>
  <c r="F139" i="6" s="1"/>
  <c r="G140" i="6"/>
  <c r="G139" i="6" s="1"/>
  <c r="G134" i="6"/>
  <c r="H140" i="6"/>
  <c r="H139" i="6" s="1"/>
  <c r="H134" i="6"/>
  <c r="F82" i="6"/>
  <c r="G70" i="6"/>
  <c r="G24" i="5"/>
  <c r="H56" i="6"/>
  <c r="I40" i="6"/>
  <c r="I70" i="6"/>
  <c r="F56" i="6"/>
  <c r="E64" i="4"/>
  <c r="F64" i="4"/>
  <c r="E40" i="4"/>
  <c r="C64" i="4"/>
  <c r="G64" i="4"/>
  <c r="D64" i="4"/>
  <c r="F40" i="4"/>
  <c r="C40" i="4"/>
  <c r="G40" i="4"/>
  <c r="D40" i="4"/>
  <c r="F40" i="6"/>
  <c r="E70" i="6"/>
  <c r="E82" i="6"/>
  <c r="I82" i="6"/>
  <c r="E126" i="6"/>
  <c r="E7" i="6" s="1"/>
  <c r="E6" i="6" s="1"/>
  <c r="H126" i="6"/>
  <c r="H7" i="6" s="1"/>
  <c r="H6" i="6" s="1"/>
  <c r="F95" i="6"/>
  <c r="F30" i="6" s="1"/>
  <c r="F29" i="6" s="1"/>
  <c r="H40" i="6"/>
  <c r="I56" i="6"/>
  <c r="G95" i="6"/>
  <c r="G30" i="6" s="1"/>
  <c r="G29" i="6" s="1"/>
  <c r="F70" i="6"/>
  <c r="G82" i="6"/>
  <c r="H70" i="6"/>
  <c r="F126" i="6"/>
  <c r="F7" i="6" s="1"/>
  <c r="E40" i="6"/>
  <c r="G56" i="6"/>
  <c r="G126" i="6"/>
  <c r="G7" i="6" s="1"/>
  <c r="G6" i="6" s="1"/>
  <c r="G40" i="6"/>
  <c r="I126" i="6"/>
  <c r="I7" i="6" s="1"/>
  <c r="I6" i="6" s="1"/>
  <c r="F110" i="6"/>
  <c r="F109" i="6" s="1"/>
  <c r="H82" i="6"/>
  <c r="E95" i="6"/>
  <c r="E30" i="6" s="1"/>
  <c r="E29" i="6" s="1"/>
  <c r="I95" i="6"/>
  <c r="I30" i="6" s="1"/>
  <c r="I29" i="6" s="1"/>
  <c r="H95" i="6"/>
  <c r="H30" i="6" s="1"/>
  <c r="H29" i="6" s="1"/>
  <c r="C24" i="5"/>
  <c r="F24" i="5"/>
  <c r="D24" i="5"/>
  <c r="E24" i="5"/>
  <c r="H36" i="6" l="1"/>
  <c r="E36" i="6"/>
  <c r="E35" i="6" s="1"/>
  <c r="I36" i="6"/>
  <c r="G36" i="6"/>
  <c r="G35" i="6" s="1"/>
  <c r="F36" i="6"/>
  <c r="F35" i="6" s="1"/>
  <c r="H35" i="6"/>
  <c r="I35" i="6"/>
  <c r="I11" i="6"/>
  <c r="F134" i="6"/>
  <c r="F9" i="6"/>
  <c r="F6" i="6" s="1"/>
  <c r="E134" i="6"/>
  <c r="E125" i="6"/>
  <c r="H125" i="6"/>
  <c r="H124" i="6" s="1"/>
  <c r="G125" i="6"/>
  <c r="G124" i="6" s="1"/>
  <c r="I125" i="6"/>
  <c r="I124" i="6" s="1"/>
  <c r="F125" i="6"/>
  <c r="H11" i="6"/>
  <c r="F11" i="6"/>
  <c r="F10" i="6" s="1"/>
  <c r="E110" i="6"/>
  <c r="E109" i="6" s="1"/>
  <c r="G11" i="6"/>
  <c r="G10" i="6" s="1"/>
  <c r="E11" i="6"/>
  <c r="G34" i="6" l="1"/>
  <c r="F34" i="6"/>
  <c r="I10" i="6"/>
  <c r="I34" i="6" s="1"/>
  <c r="E10" i="6"/>
  <c r="H10" i="6"/>
  <c r="H34" i="6" s="1"/>
  <c r="F124" i="6"/>
  <c r="E124" i="6"/>
</calcChain>
</file>

<file path=xl/sharedStrings.xml><?xml version="1.0" encoding="utf-8"?>
<sst xmlns="http://schemas.openxmlformats.org/spreadsheetml/2006/main" count="362" uniqueCount="187">
  <si>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</si>
  <si>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</si>
  <si>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</si>
  <si>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</si>
  <si>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</si>
  <si>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</si>
  <si>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</si>
  <si>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</si>
  <si>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</si>
  <si>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</si>
  <si>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</si>
  <si>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</si>
  <si>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</si>
  <si>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</si>
  <si>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</si>
  <si>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</si>
  <si>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</si>
  <si>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</si>
  <si>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</si>
  <si>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</si>
  <si>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</si>
  <si>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</si>
  <si>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</si>
  <si>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</si>
  <si>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</si>
  <si>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</si>
  <si>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</si>
  <si>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</si>
  <si>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</si>
  <si>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</si>
  <si>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</si>
  <si>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</si>
  <si>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</si>
  <si>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</si>
  <si>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</si>
  <si>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</si>
  <si>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</si>
  <si>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</si>
  <si>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</si>
  <si>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</si>
  <si>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</si>
  <si>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</si>
  <si>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</si>
  <si>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</si>
  <si>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</si>
  <si>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</si>
  <si>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</si>
  <si>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</si>
  <si>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</si>
  <si>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</si>
  <si>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Vlastii prihodi</t>
  </si>
  <si>
    <t>Namjenski primici</t>
  </si>
  <si>
    <t>Namjenski primici od zaduživanja</t>
  </si>
  <si>
    <t>VIŠAK / MANJAK TEKUĆE GODINE
(VIŠAK / MANJAK + NETO FINANCIRANJE)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</si>
  <si>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</si>
  <si>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</si>
  <si>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</si>
  <si>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</si>
  <si>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</si>
  <si>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Financijski rashodi</t>
  </si>
  <si>
    <t>Pomoći dane u inozemstvo i unutar općeg proračuna</t>
  </si>
  <si>
    <t>Ostali rashodi</t>
  </si>
  <si>
    <t>Rashodi za nabavu proizvedene dugotrajne imovine</t>
  </si>
  <si>
    <t>Rashodi za dodatna ulaganja na nefinancijskoj imovini</t>
  </si>
  <si>
    <t>Vlastiti izvori</t>
  </si>
  <si>
    <t>Rezultat poslovanja</t>
  </si>
  <si>
    <t>07</t>
  </si>
  <si>
    <t>Zdravstvo</t>
  </si>
  <si>
    <t>076</t>
  </si>
  <si>
    <t>Poslovi i usluge zdravstva koji nisu drugdje svrstani</t>
  </si>
  <si>
    <t>Decentralizacija</t>
  </si>
  <si>
    <t xml:space="preserve">Namjenski primici  </t>
  </si>
  <si>
    <t xml:space="preserve"> 40711 SPECIJALNA BOLNICA ZA MEDICINSKU REHABILITACIJU KRAPINSKE TOPLICE</t>
  </si>
  <si>
    <t>Projekcija 
za 2027.</t>
  </si>
  <si>
    <t>SVEUKUPNO</t>
  </si>
  <si>
    <t>PROGRAM 1003</t>
  </si>
  <si>
    <t>Program - ZDRAVSTVENA ZAŠTITA - REDOVNA DJELATNOST</t>
  </si>
  <si>
    <t>Naziv aktivnosti - Redovni poslovi zdravstvene zaštite</t>
  </si>
  <si>
    <t>1.1.</t>
  </si>
  <si>
    <t>Pomoći dane u inozemstvo i unutar istog proračuna</t>
  </si>
  <si>
    <t>Posebne namjene</t>
  </si>
  <si>
    <t>5.2.1</t>
  </si>
  <si>
    <t>Ministarstvo</t>
  </si>
  <si>
    <t>5.6.1</t>
  </si>
  <si>
    <t>HZZO</t>
  </si>
  <si>
    <t>5.7.1</t>
  </si>
  <si>
    <t>Ministarstvo prijenos EU</t>
  </si>
  <si>
    <t>PROGRAM 1000</t>
  </si>
  <si>
    <t>NAZIV PROGRAMA - ZDRAVSTVENA ZAŠTITA - ZAKONSKI STANDARD</t>
  </si>
  <si>
    <t>1.3.</t>
  </si>
  <si>
    <t>PROGRAM 1001</t>
  </si>
  <si>
    <t>NAZIV PROGRAMA - ZDRAVSTVENA ZAŠTITA - IZNAD STANDARDA</t>
  </si>
  <si>
    <t>Dodatna ulaganja na građevinskim objektima</t>
  </si>
  <si>
    <t>PROGRAM 1002</t>
  </si>
  <si>
    <t>UKUPNO PRIMICI</t>
  </si>
  <si>
    <t xml:space="preserve"> Opći prihodi i primici</t>
  </si>
  <si>
    <t xml:space="preserve"> Decentralizacija</t>
  </si>
  <si>
    <t xml:space="preserve"> Decentralizacija-prenamjena-potres</t>
  </si>
  <si>
    <t xml:space="preserve"> Vlastiti prihodi</t>
  </si>
  <si>
    <t xml:space="preserve"> Posebne namjene </t>
  </si>
  <si>
    <t xml:space="preserve"> Ministarstvo</t>
  </si>
  <si>
    <t xml:space="preserve"> HZZO</t>
  </si>
  <si>
    <t xml:space="preserve"> Donacije</t>
  </si>
  <si>
    <t>Donacije</t>
  </si>
  <si>
    <t xml:space="preserve"> Prihodi od prodaje nefinancijske imovine</t>
  </si>
  <si>
    <t>Decentralizacija-prenamjena-potres</t>
  </si>
  <si>
    <t>Naziv projekta - Izgradnja, investicije, ulaganje i opremanje zdravstvenih ustanova</t>
  </si>
  <si>
    <t>Aktivnost A100301</t>
  </si>
  <si>
    <t>Naziv projekta - Tekuće poslovanje zdravstvenih ustanova - iznad standarda</t>
  </si>
  <si>
    <t>NAZIV PROGRAMA - ZDRAVSTVENA ZAŠTITA - USLUGE PREVENCIJE I EDUKACIJE</t>
  </si>
  <si>
    <t>Aktivnost A100201</t>
  </si>
  <si>
    <t>Naziv projekta - Zdravstvene usluge prevencije i edukacije</t>
  </si>
  <si>
    <t>Kapitalni projekt K100101</t>
  </si>
  <si>
    <t xml:space="preserve"> </t>
  </si>
  <si>
    <t>6.2.1</t>
  </si>
  <si>
    <t>1.4.</t>
  </si>
  <si>
    <t>IZVRŠENJE 
2024.</t>
  </si>
  <si>
    <t>TEKUĆI PLAN 
2025.</t>
  </si>
  <si>
    <t>PLAN 
2026.</t>
  </si>
  <si>
    <t>PROJEKCIJA 
2027.</t>
  </si>
  <si>
    <t>PROJEKCIJA
2028.</t>
  </si>
  <si>
    <t>Izvršenje 2024.</t>
  </si>
  <si>
    <t>Plan 2025.</t>
  </si>
  <si>
    <t>Plan za 2026.</t>
  </si>
  <si>
    <t>Projekcija 
za 2028.</t>
  </si>
  <si>
    <t>Kapitalni projekt K100104</t>
  </si>
  <si>
    <t>Naziv projekta - Obnova zdravstvenih ustanova od potresa</t>
  </si>
  <si>
    <t>Tekući projekt T100101</t>
  </si>
  <si>
    <t>5.0.3.</t>
  </si>
  <si>
    <t>3.1.</t>
  </si>
  <si>
    <t>4.3.</t>
  </si>
  <si>
    <t>6.1.</t>
  </si>
  <si>
    <t>7.1.</t>
  </si>
  <si>
    <t>5.2.29</t>
  </si>
  <si>
    <t>5.0.119</t>
  </si>
  <si>
    <t>5.0.11319</t>
  </si>
  <si>
    <t>5.8.1009</t>
  </si>
  <si>
    <t>5.8.1119</t>
  </si>
  <si>
    <t>Izvor 6.2 Donacije</t>
  </si>
  <si>
    <t>Izvor 6.1 Donacije</t>
  </si>
  <si>
    <t>Ostale pomoći</t>
  </si>
  <si>
    <t>Izvor 5.0.11319 Pomoći iz državnog proračuna kroz opće prihode i primitke-predfinanciranje iz 3.1.</t>
  </si>
  <si>
    <t xml:space="preserve">Izvor 5.8.1009 Mehanizam za oporavak i otpornost-bespovratna sredstva-raspodjela predujma ili unaprijed naplaćenih prihoda </t>
  </si>
  <si>
    <t xml:space="preserve">Izvor 5.0.119 Pomoći iz državnog proračuna kroz opće prihode i primitke </t>
  </si>
  <si>
    <t xml:space="preserve">Izvor 5.8.1119 Mehanizam za oporavak i otpornost-bespovratna sredstva-raspodjela predujma ili unaprijed naplaćenih prihoda </t>
  </si>
  <si>
    <t xml:space="preserve">Pomoći iz državnog proračuna kroz opće prihode i primitke </t>
  </si>
  <si>
    <t>Pomoći iz državnog proračuna kroz opće prihode i primitke-predfinanciranje iz 3.1.</t>
  </si>
  <si>
    <t xml:space="preserve">Mehanizam za oporavak i otpornost-bespovratna sredstva-raspodjela predujma ili unaprijed naplaćenih prihoda </t>
  </si>
  <si>
    <t>Izvor 5 POMOĆI</t>
  </si>
  <si>
    <t>Izvor 5.0.3 Decentralizacija</t>
  </si>
  <si>
    <t>Izvor 1 OPĆI PRIHODI I PRIMICI</t>
  </si>
  <si>
    <t>Izvor 3 VLASTITI PRIHODI</t>
  </si>
  <si>
    <t>Izvor 4 PRIHODI ZA POSEBNE NAMJENE</t>
  </si>
  <si>
    <t>Izvor 6 DONACIJE</t>
  </si>
  <si>
    <t>Izvor 7 PRIHODI OD PRODAJE ILI ZAMJENE NEFINANCIJSKE IMOVINE I NAKNADE S NASLOVA OSIGURANJA</t>
  </si>
  <si>
    <t xml:space="preserve"> Ostale pomoći </t>
  </si>
  <si>
    <t xml:space="preserve"> Pomoći iz državnog proračuna</t>
  </si>
  <si>
    <t>POMOĆI</t>
  </si>
  <si>
    <t xml:space="preserve"> Instrumenti EU nove generacije</t>
  </si>
  <si>
    <t xml:space="preserve"> Prihodi od prodaje ili zamjene nefinancijske imovine i naknade s naslova osiguranja</t>
  </si>
  <si>
    <t>Prihodi od prodaje ili zamjene nefinancijske imovine i naknade s naslova osiguranja</t>
  </si>
  <si>
    <t>Izvor 7.1 Prihodi od prodaje ili zamjene nefinancijske imovine i naknade s naslova osiguranja</t>
  </si>
  <si>
    <t>DONACIJE</t>
  </si>
  <si>
    <t>PRIHODI OD PRODAJE ILI ZAMJENE NEFINACIJSKE IMOVINE I NAKNADE S NASLOVA OSIGURANJA</t>
  </si>
  <si>
    <t>PRIHODI ZA POSEBNE NAMJENE</t>
  </si>
  <si>
    <t>VLASTITI PRIHODI</t>
  </si>
  <si>
    <t>OPĆI PRIHODI I PRIMICI</t>
  </si>
  <si>
    <t>Kapitalni projekt K100001</t>
  </si>
  <si>
    <t>Izvor 5.8. Instrumenti EU nove generacije</t>
  </si>
  <si>
    <t>Izvor 1.1. Opći prihodi i primici</t>
  </si>
  <si>
    <t>Izvor 1.3. Decentralizacija</t>
  </si>
  <si>
    <t>Izvor 1.4. Decentralizacija-prenamjena-potres</t>
  </si>
  <si>
    <t>Izvor 3.1. Vlastiti prihodi</t>
  </si>
  <si>
    <t>Izvor 4.3. Posebne namjene</t>
  </si>
  <si>
    <t>Izvor 5.2. Ostale pomoći</t>
  </si>
  <si>
    <t>Izvor 5.0. Ostale pomoći iz državnog proračuna</t>
  </si>
  <si>
    <t>Izvor 5.6. Fondovi EU</t>
  </si>
  <si>
    <t>Izvor 5.7. Ostali programi EU</t>
  </si>
  <si>
    <t>Izvor 5.6.1 HZZO</t>
  </si>
  <si>
    <t>1.1.4</t>
  </si>
  <si>
    <t>Izvor 5.2.1 Ministarstvo</t>
  </si>
  <si>
    <t>Izvor 5.2.29 Ostale pomoći</t>
  </si>
  <si>
    <t>Izvor 5.7.1 Ministarstvo prijenos EU</t>
  </si>
  <si>
    <t xml:space="preserve"> Ministarstvo prijenos EU</t>
  </si>
  <si>
    <t>FINANCIJSKI PLAN SPECIJALNE BOLNICE ZA MEDICINSKU REHABILITACIJU KRAPINSKE TOPLICE 
ZA GODINU 2026. I PROJEKCIJE ZA GODINU 2027. I 2028.</t>
  </si>
  <si>
    <t>Predsjednica Upravnog vijeća:</t>
  </si>
  <si>
    <t>Vlatka Mlakar, dipl.oec.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</si>
</sst>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8" fillId="0" borderId="0" xfId="3" applyFont="1" applyAlignment="1">
      <alignment horizontal="center" vertical="center" wrapText="1"/>
    </xf>
    <xf numFmtId="0" fontId="6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 applyAlignment="1">
      <alignment wrapText="1"/>
    </xf>
    <xf numFmtId="0" fontId="11" fillId="0" borderId="0" xfId="3" applyFont="1" applyAlignment="1">
      <alignment vertical="center" wrapText="1"/>
    </xf>
    <xf numFmtId="0" fontId="14" fillId="0" borderId="0" xfId="3" applyFont="1"/>
    <xf numFmtId="0" fontId="7" fillId="0" borderId="0" xfId="3" applyFont="1" applyAlignment="1">
      <alignment vertical="center" wrapText="1"/>
    </xf>
    <xf numFmtId="0" fontId="6" fillId="0" borderId="4" xfId="3" applyFont="1" applyBorder="1"/>
    <xf numFmtId="0" fontId="6" fillId="0" borderId="4" xfId="3" applyFont="1" applyBorder="1" applyAlignment="1">
      <alignment horizontal="center"/>
    </xf>
    <xf numFmtId="0" fontId="7" fillId="0" borderId="0" xfId="3" applyFont="1" applyAlignment="1">
      <alignment horizontal="center" vertical="center" wrapText="1"/>
    </xf>
    <xf numFmtId="4" fontId="6" fillId="0" borderId="4" xfId="3" applyNumberFormat="1" applyFont="1" applyBorder="1" applyAlignment="1">
      <alignment horizontal="right"/>
    </xf>
    <xf numFmtId="4" fontId="12" fillId="0" borderId="4" xfId="3" applyNumberFormat="1" applyFont="1" applyBorder="1" applyAlignment="1">
      <alignment horizontal="right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3" borderId="2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left" vertical="center" wrapText="1"/>
    </xf>
    <xf numFmtId="0" fontId="20" fillId="3" borderId="4" xfId="0" quotePrefix="1" applyFont="1" applyFill="1" applyBorder="1" applyAlignment="1">
      <alignment horizontal="left" vertical="center"/>
    </xf>
    <xf numFmtId="4" fontId="19" fillId="3" borderId="4" xfId="0" applyNumberFormat="1" applyFont="1" applyFill="1" applyBorder="1" applyAlignment="1">
      <alignment horizontal="right"/>
    </xf>
    <xf numFmtId="4" fontId="19" fillId="3" borderId="2" xfId="0" applyNumberFormat="1" applyFont="1" applyFill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/>
    </xf>
    <xf numFmtId="4" fontId="16" fillId="2" borderId="2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0" borderId="5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0" fontId="18" fillId="2" borderId="4" xfId="0" quotePrefix="1" applyFont="1" applyFill="1" applyBorder="1" applyAlignment="1">
      <alignment horizontal="left" vertical="center"/>
    </xf>
    <xf numFmtId="4" fontId="18" fillId="0" borderId="4" xfId="0" quotePrefix="1" applyNumberFormat="1" applyFont="1" applyBorder="1" applyAlignment="1">
      <alignment vertical="center"/>
    </xf>
    <xf numFmtId="0" fontId="18" fillId="2" borderId="5" xfId="0" quotePrefix="1" applyFont="1" applyFill="1" applyBorder="1" applyAlignment="1">
      <alignment horizontal="left" vertical="center" wrapText="1"/>
    </xf>
    <xf numFmtId="4" fontId="15" fillId="2" borderId="2" xfId="0" applyNumberFormat="1" applyFont="1" applyFill="1" applyBorder="1"/>
    <xf numFmtId="4" fontId="15" fillId="0" borderId="2" xfId="0" applyNumberFormat="1" applyFont="1" applyBorder="1"/>
    <xf numFmtId="4" fontId="15" fillId="0" borderId="4" xfId="0" applyNumberFormat="1" applyFont="1" applyBorder="1"/>
    <xf numFmtId="0" fontId="18" fillId="2" borderId="4" xfId="0" applyFont="1" applyFill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/>
    <xf numFmtId="4" fontId="15" fillId="0" borderId="4" xfId="0" applyNumberFormat="1" applyFont="1" applyBorder="1" applyAlignment="1">
      <alignment vertical="center"/>
    </xf>
    <xf numFmtId="4" fontId="6" fillId="0" borderId="2" xfId="0" applyNumberFormat="1" applyFont="1" applyBorder="1"/>
    <xf numFmtId="0" fontId="15" fillId="2" borderId="2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wrapText="1"/>
    </xf>
    <xf numFmtId="4" fontId="15" fillId="0" borderId="4" xfId="0" applyNumberFormat="1" applyFont="1" applyBorder="1" applyAlignment="1">
      <alignment wrapText="1"/>
    </xf>
    <xf numFmtId="4" fontId="16" fillId="0" borderId="4" xfId="0" applyNumberFormat="1" applyFont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6" fillId="0" borderId="0" xfId="0" applyFont="1"/>
    <xf numFmtId="4" fontId="6" fillId="0" borderId="0" xfId="0" applyNumberFormat="1" applyFont="1"/>
    <xf numFmtId="4" fontId="6" fillId="0" borderId="3" xfId="0" applyNumberFormat="1" applyFont="1" applyBorder="1"/>
    <xf numFmtId="0" fontId="15" fillId="2" borderId="4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15" fillId="3" borderId="4" xfId="3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16" fillId="3" borderId="4" xfId="3" quotePrefix="1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left" vertical="center" wrapText="1"/>
    </xf>
    <xf numFmtId="4" fontId="17" fillId="2" borderId="4" xfId="3" applyNumberFormat="1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 vertical="center" wrapText="1" indent="2"/>
    </xf>
    <xf numFmtId="0" fontId="18" fillId="2" borderId="4" xfId="3" applyFont="1" applyFill="1" applyBorder="1" applyAlignment="1">
      <alignment horizontal="left" vertical="center" wrapText="1"/>
    </xf>
    <xf numFmtId="4" fontId="18" fillId="2" borderId="4" xfId="3" applyNumberFormat="1" applyFont="1" applyFill="1" applyBorder="1" applyAlignment="1">
      <alignment horizontal="right" vertical="center" wrapText="1"/>
    </xf>
    <xf numFmtId="0" fontId="20" fillId="2" borderId="4" xfId="3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vertical="center" wrapText="1"/>
    </xf>
    <xf numFmtId="4" fontId="15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/>
    </xf>
    <xf numFmtId="4" fontId="16" fillId="2" borderId="5" xfId="0" applyNumberFormat="1" applyFont="1" applyFill="1" applyBorder="1" applyAlignment="1">
      <alignment horizontal="right"/>
    </xf>
    <xf numFmtId="0" fontId="20" fillId="2" borderId="4" xfId="3" applyFont="1" applyFill="1" applyBorder="1" applyAlignment="1">
      <alignment horizontal="left" vertical="center" wrapText="1" indent="1"/>
    </xf>
    <xf numFmtId="0" fontId="18" fillId="2" borderId="4" xfId="3" quotePrefix="1" applyFont="1" applyFill="1" applyBorder="1" applyAlignment="1">
      <alignment horizontal="left" vertical="center" indent="2"/>
    </xf>
    <xf numFmtId="0" fontId="17" fillId="2" borderId="4" xfId="3" quotePrefix="1" applyFont="1" applyFill="1" applyBorder="1" applyAlignment="1">
      <alignment horizontal="left" vertical="center"/>
    </xf>
    <xf numFmtId="0" fontId="18" fillId="2" borderId="4" xfId="3" quotePrefix="1" applyFont="1" applyFill="1" applyBorder="1" applyAlignment="1">
      <alignment horizontal="left" vertical="center" wrapText="1"/>
    </xf>
    <xf numFmtId="4" fontId="18" fillId="2" borderId="4" xfId="3" quotePrefix="1" applyNumberFormat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 vertical="center"/>
    </xf>
    <xf numFmtId="4" fontId="18" fillId="2" borderId="4" xfId="0" applyNumberFormat="1" applyFont="1" applyFill="1" applyBorder="1" applyAlignment="1">
      <alignment horizontal="right" vertical="center" wrapText="1"/>
    </xf>
    <xf numFmtId="4" fontId="16" fillId="2" borderId="4" xfId="0" applyNumberFormat="1" applyFont="1" applyFill="1" applyBorder="1" applyAlignment="1">
      <alignment horizontal="right" vertical="center"/>
    </xf>
    <xf numFmtId="4" fontId="18" fillId="2" borderId="4" xfId="0" quotePrefix="1" applyNumberFormat="1" applyFont="1" applyFill="1" applyBorder="1" applyAlignment="1">
      <alignment horizontal="right" vertical="center"/>
    </xf>
    <xf numFmtId="0" fontId="18" fillId="2" borderId="4" xfId="0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wrapText="1"/>
    </xf>
    <xf numFmtId="0" fontId="17" fillId="2" borderId="4" xfId="0" quotePrefix="1" applyFont="1" applyFill="1" applyBorder="1" applyAlignment="1">
      <alignment horizontal="left" vertical="center"/>
    </xf>
    <xf numFmtId="4" fontId="16" fillId="0" borderId="5" xfId="0" applyNumberFormat="1" applyFont="1" applyBorder="1" applyAlignment="1">
      <alignment horizontal="right"/>
    </xf>
    <xf numFmtId="49" fontId="17" fillId="2" borderId="4" xfId="3" applyNumberFormat="1" applyFont="1" applyFill="1" applyBorder="1" applyAlignment="1">
      <alignment horizontal="left" vertical="center" wrapText="1"/>
    </xf>
    <xf numFmtId="49" fontId="18" fillId="2" borderId="4" xfId="3" applyNumberFormat="1" applyFont="1" applyFill="1" applyBorder="1" applyAlignment="1">
      <alignment horizontal="left" vertical="center" wrapText="1" indent="2"/>
    </xf>
    <xf numFmtId="4" fontId="18" fillId="2" borderId="4" xfId="3" applyNumberFormat="1" applyFont="1" applyFill="1" applyBorder="1" applyAlignment="1">
      <alignment horizontal="right" wrapText="1"/>
    </xf>
    <xf numFmtId="0" fontId="22" fillId="0" borderId="0" xfId="3" applyFont="1"/>
    <xf numFmtId="0" fontId="24" fillId="2" borderId="0" xfId="3" applyFont="1" applyFill="1"/>
    <xf numFmtId="4" fontId="16" fillId="2" borderId="5" xfId="0" applyNumberFormat="1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/>
    </xf>
    <xf numFmtId="0" fontId="6" fillId="2" borderId="0" xfId="3" applyFont="1" applyFill="1"/>
    <xf numFmtId="4" fontId="18" fillId="2" borderId="4" xfId="0" applyNumberFormat="1" applyFont="1" applyFill="1" applyBorder="1" applyAlignment="1">
      <alignment horizontal="right"/>
    </xf>
    <xf numFmtId="0" fontId="25" fillId="2" borderId="5" xfId="0" quotePrefix="1" applyFont="1" applyFill="1" applyBorder="1" applyAlignment="1">
      <alignment horizontal="left" vertical="center"/>
    </xf>
    <xf numFmtId="4" fontId="23" fillId="2" borderId="4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2" xfId="0" applyNumberFormat="1" applyFont="1" applyFill="1" applyBorder="1" applyAlignment="1">
      <alignment horizontal="right"/>
    </xf>
    <xf numFmtId="4" fontId="15" fillId="2" borderId="4" xfId="0" applyNumberFormat="1" applyFont="1" applyFill="1" applyBorder="1"/>
    <xf numFmtId="0" fontId="16" fillId="2" borderId="0" xfId="0" applyFont="1" applyFill="1" applyAlignment="1">
      <alignment horizontal="left" vertical="center" wrapText="1" indent="1"/>
    </xf>
    <xf numFmtId="0" fontId="16" fillId="2" borderId="0" xfId="0" applyFont="1" applyFill="1" applyAlignment="1">
      <alignment horizontal="left" vertical="center" wrapText="1"/>
    </xf>
    <xf numFmtId="4" fontId="16" fillId="2" borderId="0" xfId="0" applyNumberFormat="1" applyFont="1" applyFill="1" applyAlignment="1">
      <alignment vertical="center" wrapText="1"/>
    </xf>
    <xf numFmtId="4" fontId="16" fillId="2" borderId="0" xfId="0" applyNumberFormat="1" applyFont="1" applyFill="1" applyAlignment="1">
      <alignment vertical="center"/>
    </xf>
    <xf numFmtId="4" fontId="16" fillId="2" borderId="4" xfId="0" applyNumberFormat="1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/>
    </xf>
    <xf numFmtId="0" fontId="20" fillId="3" borderId="4" xfId="0" quotePrefix="1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/>
    </xf>
    <xf numFmtId="4" fontId="15" fillId="2" borderId="4" xfId="0" applyNumberFormat="1" applyFont="1" applyFill="1" applyBorder="1" applyAlignment="1">
      <alignment vertical="center" wrapText="1"/>
    </xf>
    <xf numFmtId="4" fontId="18" fillId="0" borderId="4" xfId="3" quotePrefix="1" applyNumberFormat="1" applyFont="1" applyBorder="1" applyAlignment="1">
      <alignment horizontal="right" vertical="center" wrapText="1"/>
    </xf>
    <xf numFmtId="4" fontId="16" fillId="0" borderId="4" xfId="3" applyNumberFormat="1" applyFont="1" applyBorder="1" applyAlignment="1">
      <alignment horizontal="right"/>
    </xf>
    <xf numFmtId="4" fontId="21" fillId="0" borderId="4" xfId="0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4" fontId="15" fillId="5" borderId="4" xfId="0" applyNumberFormat="1" applyFont="1" applyFill="1" applyBorder="1" applyAlignment="1">
      <alignment horizontal="right" vertical="center" wrapText="1"/>
    </xf>
    <xf numFmtId="4" fontId="15" fillId="6" borderId="4" xfId="0" applyNumberFormat="1" applyFont="1" applyFill="1" applyBorder="1" applyAlignment="1">
      <alignment horizontal="right" vertical="center" wrapText="1"/>
    </xf>
    <xf numFmtId="0" fontId="18" fillId="0" borderId="4" xfId="0" quotePrefix="1" applyFont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5" fillId="0" borderId="0" xfId="6" applyFont="1" applyAlignment="1">
      <alignment horizontal="left" vertical="center"/>
    </xf>
    <xf numFmtId="0" fontId="6" fillId="0" borderId="0" xfId="6" applyFont="1"/>
    <xf numFmtId="4" fontId="6" fillId="0" borderId="0" xfId="6" applyNumberFormat="1" applyFont="1"/>
    <xf numFmtId="0" fontId="6" fillId="0" borderId="0" xfId="8" applyFont="1"/>
    <xf numFmtId="0" fontId="7" fillId="0" borderId="0" xfId="8" applyFont="1" applyAlignment="1">
      <alignment horizontal="center" vertical="center" wrapText="1"/>
    </xf>
    <xf numFmtId="4" fontId="7" fillId="0" borderId="0" xfId="8" applyNumberFormat="1" applyFont="1" applyAlignment="1">
      <alignment horizontal="center" vertical="center" wrapText="1"/>
    </xf>
    <xf numFmtId="4" fontId="9" fillId="0" borderId="0" xfId="8" applyNumberFormat="1" applyFont="1" applyAlignment="1">
      <alignment vertical="center" wrapText="1"/>
    </xf>
    <xf numFmtId="0" fontId="15" fillId="0" borderId="0" xfId="8" applyFont="1" applyAlignment="1">
      <alignment horizontal="left" wrapText="1"/>
    </xf>
    <xf numFmtId="0" fontId="16" fillId="0" borderId="0" xfId="8" applyFont="1" applyAlignment="1">
      <alignment wrapText="1"/>
    </xf>
    <xf numFmtId="0" fontId="15" fillId="0" borderId="1" xfId="8" applyFont="1" applyBorder="1" applyAlignment="1">
      <alignment horizontal="center" vertical="center" wrapText="1"/>
    </xf>
    <xf numFmtId="4" fontId="12" fillId="0" borderId="1" xfId="8" applyNumberFormat="1" applyFont="1" applyBorder="1" applyAlignment="1">
      <alignment horizontal="center" vertical="center"/>
    </xf>
    <xf numFmtId="4" fontId="12" fillId="0" borderId="1" xfId="8" applyNumberFormat="1" applyFont="1" applyBorder="1" applyAlignment="1">
      <alignment horizontal="right" vertical="center"/>
    </xf>
    <xf numFmtId="0" fontId="15" fillId="0" borderId="4" xfId="6" quotePrefix="1" applyFont="1" applyBorder="1" applyAlignment="1">
      <alignment horizontal="center" vertical="center" wrapText="1"/>
    </xf>
    <xf numFmtId="0" fontId="15" fillId="2" borderId="4" xfId="6" applyFont="1" applyFill="1" applyBorder="1" applyAlignment="1">
      <alignment horizontal="center" vertical="center" wrapText="1"/>
    </xf>
    <xf numFmtId="3" fontId="16" fillId="0" borderId="4" xfId="6" quotePrefix="1" applyNumberFormat="1" applyFont="1" applyBorder="1" applyAlignment="1">
      <alignment horizontal="center" vertical="center" wrapText="1"/>
    </xf>
    <xf numFmtId="3" fontId="16" fillId="2" borderId="4" xfId="6" applyNumberFormat="1" applyFont="1" applyFill="1" applyBorder="1" applyAlignment="1">
      <alignment horizontal="center" vertical="center" wrapText="1"/>
    </xf>
    <xf numFmtId="0" fontId="18" fillId="3" borderId="3" xfId="8" applyFont="1" applyFill="1" applyBorder="1" applyAlignment="1">
      <alignment vertical="center"/>
    </xf>
    <xf numFmtId="4" fontId="15" fillId="3" borderId="4" xfId="8" applyNumberFormat="1" applyFont="1" applyFill="1" applyBorder="1" applyAlignment="1">
      <alignment horizontal="right"/>
    </xf>
    <xf numFmtId="4" fontId="15" fillId="0" borderId="4" xfId="8" applyNumberFormat="1" applyFont="1" applyBorder="1" applyAlignment="1">
      <alignment horizontal="right"/>
    </xf>
    <xf numFmtId="0" fontId="17" fillId="3" borderId="2" xfId="8" applyFont="1" applyFill="1" applyBorder="1" applyAlignment="1">
      <alignment horizontal="left" vertical="center"/>
    </xf>
    <xf numFmtId="0" fontId="15" fillId="0" borderId="0" xfId="8" applyFont="1" applyAlignment="1">
      <alignment horizontal="center" vertical="center" wrapText="1"/>
    </xf>
    <xf numFmtId="0" fontId="16" fillId="0" borderId="0" xfId="8" applyFont="1" applyAlignment="1">
      <alignment horizontal="center" vertical="center" wrapText="1"/>
    </xf>
    <xf numFmtId="4" fontId="16" fillId="0" borderId="0" xfId="8" applyNumberFormat="1" applyFont="1" applyAlignment="1">
      <alignment horizontal="center" vertical="center" wrapText="1"/>
    </xf>
    <xf numFmtId="4" fontId="16" fillId="0" borderId="0" xfId="8" applyNumberFormat="1" applyFont="1"/>
    <xf numFmtId="0" fontId="15" fillId="0" borderId="0" xfId="8" quotePrefix="1" applyFont="1" applyAlignment="1">
      <alignment horizontal="center" vertical="center" wrapText="1"/>
    </xf>
    <xf numFmtId="4" fontId="6" fillId="0" borderId="0" xfId="8" applyNumberFormat="1" applyFont="1"/>
    <xf numFmtId="0" fontId="6" fillId="0" borderId="0" xfId="8" applyFont="1" applyAlignment="1">
      <alignment wrapText="1"/>
    </xf>
    <xf numFmtId="4" fontId="6" fillId="0" borderId="0" xfId="8" applyNumberFormat="1" applyFont="1" applyAlignment="1">
      <alignment wrapText="1"/>
    </xf>
    <xf numFmtId="4" fontId="17" fillId="7" borderId="2" xfId="0" applyNumberFormat="1" applyFont="1" applyFill="1" applyBorder="1" applyAlignment="1">
      <alignment horizontal="right"/>
    </xf>
    <xf numFmtId="4" fontId="17" fillId="4" borderId="2" xfId="8" quotePrefix="1" applyNumberFormat="1" applyFont="1" applyFill="1" applyBorder="1" applyAlignment="1">
      <alignment horizontal="right"/>
    </xf>
    <xf numFmtId="4" fontId="17" fillId="4" borderId="4" xfId="8" applyNumberFormat="1" applyFont="1" applyFill="1" applyBorder="1" applyAlignment="1">
      <alignment horizontal="right" wrapText="1"/>
    </xf>
    <xf numFmtId="4" fontId="17" fillId="8" borderId="2" xfId="0" applyNumberFormat="1" applyFont="1" applyFill="1" applyBorder="1" applyAlignment="1">
      <alignment horizontal="right"/>
    </xf>
    <xf numFmtId="4" fontId="17" fillId="3" borderId="2" xfId="8" quotePrefix="1" applyNumberFormat="1" applyFont="1" applyFill="1" applyBorder="1" applyAlignment="1">
      <alignment horizontal="right"/>
    </xf>
    <xf numFmtId="4" fontId="17" fillId="3" borderId="4" xfId="8" quotePrefix="1" applyNumberFormat="1" applyFont="1" applyFill="1" applyBorder="1" applyAlignment="1">
      <alignment horizontal="right"/>
    </xf>
    <xf numFmtId="0" fontId="17" fillId="0" borderId="0" xfId="8" applyFont="1" applyAlignment="1">
      <alignment horizontal="center" vertical="center" wrapText="1"/>
    </xf>
    <xf numFmtId="0" fontId="18" fillId="0" borderId="0" xfId="8" applyFont="1" applyAlignment="1">
      <alignment wrapText="1"/>
    </xf>
    <xf numFmtId="4" fontId="18" fillId="0" borderId="0" xfId="8" applyNumberFormat="1" applyFont="1" applyAlignment="1">
      <alignment wrapText="1"/>
    </xf>
    <xf numFmtId="0" fontId="17" fillId="0" borderId="0" xfId="8" quotePrefix="1" applyFont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4" fontId="18" fillId="0" borderId="0" xfId="8" applyNumberFormat="1" applyFont="1" applyAlignment="1">
      <alignment horizontal="center" vertical="center" wrapText="1"/>
    </xf>
    <xf numFmtId="4" fontId="18" fillId="0" borderId="0" xfId="8" applyNumberFormat="1" applyFont="1"/>
    <xf numFmtId="4" fontId="15" fillId="3" borderId="2" xfId="8" quotePrefix="1" applyNumberFormat="1" applyFont="1" applyFill="1" applyBorder="1" applyAlignment="1">
      <alignment horizontal="right"/>
    </xf>
    <xf numFmtId="4" fontId="15" fillId="3" borderId="4" xfId="8" quotePrefix="1" applyNumberFormat="1" applyFont="1" applyFill="1" applyBorder="1" applyAlignment="1">
      <alignment horizontal="right"/>
    </xf>
    <xf numFmtId="4" fontId="15" fillId="9" borderId="4" xfId="0" applyNumberFormat="1" applyFont="1" applyFill="1" applyBorder="1" applyAlignment="1">
      <alignment horizontal="right" vertical="center" wrapText="1"/>
    </xf>
    <xf numFmtId="0" fontId="17" fillId="3" borderId="2" xfId="8" quotePrefix="1" applyFont="1" applyFill="1" applyBorder="1" applyAlignment="1">
      <alignment horizontal="left" vertical="center" wrapText="1"/>
    </xf>
    <xf numFmtId="0" fontId="18" fillId="3" borderId="3" xfId="8" applyFont="1" applyFill="1" applyBorder="1" applyAlignment="1">
      <alignment vertical="center" wrapText="1"/>
    </xf>
    <xf numFmtId="0" fontId="13" fillId="0" borderId="0" xfId="8" applyFont="1" applyAlignment="1">
      <alignment horizontal="center" vertical="center" wrapText="1"/>
    </xf>
    <xf numFmtId="0" fontId="15" fillId="0" borderId="2" xfId="8" quotePrefix="1" applyFont="1" applyBorder="1" applyAlignment="1">
      <alignment horizontal="center" vertical="center" wrapText="1"/>
    </xf>
    <xf numFmtId="0" fontId="15" fillId="0" borderId="3" xfId="8" quotePrefix="1" applyFont="1" applyBorder="1" applyAlignment="1">
      <alignment horizontal="center" vertical="center" wrapText="1"/>
    </xf>
    <xf numFmtId="0" fontId="15" fillId="0" borderId="5" xfId="8" quotePrefix="1" applyFont="1" applyBorder="1" applyAlignment="1">
      <alignment horizontal="center" vertical="center" wrapText="1"/>
    </xf>
    <xf numFmtId="0" fontId="16" fillId="0" borderId="4" xfId="6" quotePrefix="1" applyFont="1" applyBorder="1" applyAlignment="1">
      <alignment horizontal="center" vertical="center" wrapText="1"/>
    </xf>
    <xf numFmtId="0" fontId="17" fillId="4" borderId="2" xfId="8" applyFont="1" applyFill="1" applyBorder="1" applyAlignment="1">
      <alignment horizontal="left" vertical="center" wrapText="1"/>
    </xf>
    <xf numFmtId="0" fontId="17" fillId="4" borderId="3" xfId="8" applyFont="1" applyFill="1" applyBorder="1" applyAlignment="1">
      <alignment horizontal="left" vertical="center" wrapText="1"/>
    </xf>
    <xf numFmtId="0" fontId="17" fillId="4" borderId="5" xfId="8" applyFont="1" applyFill="1" applyBorder="1" applyAlignment="1">
      <alignment horizontal="left" vertical="center" wrapText="1"/>
    </xf>
    <xf numFmtId="0" fontId="6" fillId="0" borderId="3" xfId="8" applyFont="1" applyBorder="1" applyAlignment="1">
      <alignment horizontal="left" vertical="center" wrapText="1"/>
    </xf>
    <xf numFmtId="0" fontId="6" fillId="0" borderId="5" xfId="8" applyFont="1" applyBorder="1" applyAlignment="1">
      <alignment horizontal="left" vertical="center" wrapText="1"/>
    </xf>
    <xf numFmtId="0" fontId="7" fillId="0" borderId="0" xfId="8" applyFont="1" applyAlignment="1">
      <alignment horizontal="center" vertical="center" wrapText="1"/>
    </xf>
    <xf numFmtId="0" fontId="11" fillId="0" borderId="0" xfId="8" applyFont="1" applyAlignment="1">
      <alignment wrapText="1"/>
    </xf>
    <xf numFmtId="0" fontId="17" fillId="3" borderId="2" xfId="8" applyFont="1" applyFill="1" applyBorder="1" applyAlignment="1">
      <alignment horizontal="left" vertical="center" wrapText="1"/>
    </xf>
    <xf numFmtId="0" fontId="17" fillId="3" borderId="3" xfId="8" applyFont="1" applyFill="1" applyBorder="1" applyAlignment="1">
      <alignment horizontal="left" vertical="center" wrapText="1"/>
    </xf>
    <xf numFmtId="0" fontId="17" fillId="3" borderId="5" xfId="8" applyFont="1" applyFill="1" applyBorder="1" applyAlignment="1">
      <alignment horizontal="left" vertical="center" wrapText="1"/>
    </xf>
    <xf numFmtId="0" fontId="15" fillId="0" borderId="2" xfId="6" quotePrefix="1" applyFont="1" applyBorder="1" applyAlignment="1">
      <alignment horizontal="center" vertical="center" wrapText="1"/>
    </xf>
    <xf numFmtId="0" fontId="15" fillId="0" borderId="3" xfId="6" quotePrefix="1" applyFont="1" applyBorder="1" applyAlignment="1">
      <alignment horizontal="center" vertical="center" wrapText="1"/>
    </xf>
    <xf numFmtId="0" fontId="17" fillId="0" borderId="2" xfId="8" quotePrefix="1" applyFont="1" applyBorder="1" applyAlignment="1">
      <alignment horizontal="left" vertical="center"/>
    </xf>
    <xf numFmtId="0" fontId="18" fillId="0" borderId="3" xfId="8" applyFont="1" applyBorder="1" applyAlignment="1">
      <alignment vertical="center"/>
    </xf>
    <xf numFmtId="0" fontId="17" fillId="0" borderId="2" xfId="8" applyFont="1" applyBorder="1" applyAlignment="1">
      <alignment horizontal="left" vertical="center" wrapText="1"/>
    </xf>
    <xf numFmtId="0" fontId="18" fillId="0" borderId="3" xfId="8" applyFont="1" applyBorder="1" applyAlignment="1">
      <alignment vertical="center" wrapText="1"/>
    </xf>
    <xf numFmtId="0" fontId="17" fillId="0" borderId="2" xfId="8" quotePrefix="1" applyFont="1" applyBorder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9" fillId="0" borderId="0" xfId="8" applyFont="1" applyAlignment="1">
      <alignment vertical="center" wrapText="1"/>
    </xf>
    <xf numFmtId="0" fontId="18" fillId="3" borderId="3" xfId="8" applyFont="1" applyFill="1" applyBorder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49" fontId="19" fillId="3" borderId="2" xfId="0" applyNumberFormat="1" applyFont="1" applyFill="1" applyBorder="1" applyAlignment="1">
      <alignment horizontal="left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49" fontId="19" fillId="3" borderId="5" xfId="0" applyNumberFormat="1" applyFont="1" applyFill="1" applyBorder="1" applyAlignment="1">
      <alignment horizontal="left" vertical="center" wrapText="1"/>
    </xf>
    <xf numFmtId="0" fontId="19" fillId="3" borderId="2" xfId="0" quotePrefix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 wrapText="1" indent="1"/>
    </xf>
    <xf numFmtId="0" fontId="21" fillId="2" borderId="5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49" fontId="19" fillId="3" borderId="2" xfId="0" applyNumberFormat="1" applyFont="1" applyFill="1" applyBorder="1" applyAlignment="1">
      <alignment horizontal="left" vertical="center" wrapText="1" indent="1"/>
    </xf>
    <xf numFmtId="49" fontId="19" fillId="3" borderId="3" xfId="0" applyNumberFormat="1" applyFont="1" applyFill="1" applyBorder="1" applyAlignment="1">
      <alignment horizontal="left" vertical="center" wrapText="1" indent="1"/>
    </xf>
    <xf numFmtId="49" fontId="19" fillId="3" borderId="5" xfId="0" applyNumberFormat="1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</cellXfs>
  <cellStyles count="9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4" xr:uid="{00000000-0005-0000-0000-000003000000}"/>
    <cellStyle name="Normalno 2 2 2 2" xfId="6" xr:uid="{89D25CA3-8C0A-4832-8DA8-27E0A0DF0F6C}"/>
    <cellStyle name="Normalno 3" xfId="2" xr:uid="{00000000-0005-0000-0000-000004000000}"/>
    <cellStyle name="Normalno 3 2" xfId="5" xr:uid="{00000000-0005-0000-0000-000005000000}"/>
    <cellStyle name="Normalno 3 2 2" xfId="8" xr:uid="{64CDAE44-47B4-4AF9-9462-D9C3386B1AB4}"/>
    <cellStyle name="Normalno 3 3" xfId="7" xr:uid="{B2615174-B7DD-4912-8B3F-0C5218B1F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DCE4-B788-4DAA-9B62-51D4DED42B47}">
  <sheetPr>
    <pageSetUpPr fitToPage="1"/>
  </sheetPr>
  <dimension ref="A1:L43"/>
  <sheetViews>
    <sheetView zoomScaleNormal="100" workbookViewId="0">
      <selection activeCell="A4" sqref="A4:J4"/>
    </sheetView>
  </sheetViews>
  <sheetFormatPr defaultColWidth="8.85546875" defaultRowHeight="15" x14ac:dyDescent="0.25"/>
  <cols>
    <col min="1" max="4" width="8.85546875" style="143"/>
    <col min="5" max="5" width="25.28515625" style="143" customWidth="1"/>
    <col min="6" max="10" width="19.42578125" style="144" customWidth="1"/>
    <col min="11" max="12" width="25.28515625" style="143" customWidth="1"/>
    <col min="13" max="16384" width="8.85546875" style="143"/>
  </cols>
  <sheetData>
    <row r="1" spans="1:10" x14ac:dyDescent="0.25">
      <c r="A1" s="142"/>
    </row>
    <row r="2" spans="1:10" s="145" customFormat="1" ht="51" customHeight="1" x14ac:dyDescent="0.25">
      <c r="A2" s="210" t="s">
        <v>184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45" customFormat="1" ht="18" customHeight="1" x14ac:dyDescent="0.25">
      <c r="A3" s="146"/>
      <c r="B3" s="146"/>
      <c r="C3" s="146"/>
      <c r="D3" s="146"/>
      <c r="E3" s="146"/>
      <c r="F3" s="147"/>
      <c r="G3" s="147"/>
      <c r="H3" s="147"/>
      <c r="I3" s="147"/>
      <c r="J3" s="147"/>
    </row>
    <row r="4" spans="1:10" s="145" customFormat="1" ht="15.75" x14ac:dyDescent="0.25">
      <c r="A4" s="198" t="s">
        <v>0</v>
      </c>
      <c r="B4" s="198"/>
      <c r="C4" s="198"/>
      <c r="D4" s="198"/>
      <c r="E4" s="198"/>
      <c r="F4" s="198"/>
      <c r="G4" s="198"/>
      <c r="H4" s="198"/>
      <c r="I4" s="211"/>
      <c r="J4" s="211"/>
    </row>
    <row r="5" spans="1:10" s="145" customFormat="1" ht="15.75" x14ac:dyDescent="0.25">
      <c r="A5" s="146"/>
      <c r="B5" s="146"/>
      <c r="C5" s="146"/>
      <c r="D5" s="146"/>
      <c r="E5" s="146"/>
      <c r="F5" s="147"/>
      <c r="G5" s="147"/>
      <c r="H5" s="147"/>
      <c r="I5" s="148"/>
      <c r="J5" s="148"/>
    </row>
    <row r="6" spans="1:10" s="145" customFormat="1" ht="18" customHeight="1" x14ac:dyDescent="0.25">
      <c r="A6" s="198" t="s">
        <v>13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s="145" customFormat="1" x14ac:dyDescent="0.25">
      <c r="A7" s="149"/>
      <c r="B7" s="150"/>
      <c r="C7" s="150"/>
      <c r="D7" s="150"/>
      <c r="E7" s="151"/>
      <c r="F7" s="152"/>
      <c r="G7" s="152"/>
      <c r="H7" s="152"/>
      <c r="I7" s="152"/>
      <c r="J7" s="153"/>
    </row>
    <row r="8" spans="1:10" s="145" customFormat="1" ht="28.5" x14ac:dyDescent="0.25">
      <c r="A8" s="203" t="s">
        <v>12</v>
      </c>
      <c r="B8" s="204"/>
      <c r="C8" s="204"/>
      <c r="D8" s="204"/>
      <c r="E8" s="204"/>
      <c r="F8" s="154" t="s">
        <v>116</v>
      </c>
      <c r="G8" s="154" t="s">
        <v>117</v>
      </c>
      <c r="H8" s="155" t="s">
        <v>118</v>
      </c>
      <c r="I8" s="155" t="s">
        <v>119</v>
      </c>
      <c r="J8" s="155" t="s">
        <v>120</v>
      </c>
    </row>
    <row r="9" spans="1:10" ht="12" customHeight="1" x14ac:dyDescent="0.25">
      <c r="A9" s="192">
        <v>1</v>
      </c>
      <c r="B9" s="192"/>
      <c r="C9" s="192"/>
      <c r="D9" s="192"/>
      <c r="E9" s="192"/>
      <c r="F9" s="156">
        <v>2</v>
      </c>
      <c r="G9" s="156">
        <v>3</v>
      </c>
      <c r="H9" s="157">
        <v>4</v>
      </c>
      <c r="I9" s="157">
        <v>5</v>
      </c>
      <c r="J9" s="157">
        <v>6</v>
      </c>
    </row>
    <row r="10" spans="1:10" s="145" customFormat="1" x14ac:dyDescent="0.25">
      <c r="A10" s="200" t="s">
        <v>3</v>
      </c>
      <c r="B10" s="187"/>
      <c r="C10" s="187"/>
      <c r="D10" s="187"/>
      <c r="E10" s="212"/>
      <c r="F10" s="159">
        <f>F11+F12</f>
        <v>37854518.519999996</v>
      </c>
      <c r="G10" s="159">
        <f t="shared" ref="G10:J10" si="0">G11+G12</f>
        <v>54950228.600000001</v>
      </c>
      <c r="H10" s="159">
        <f t="shared" si="0"/>
        <v>53868093</v>
      </c>
      <c r="I10" s="159">
        <f t="shared" si="0"/>
        <v>31554167</v>
      </c>
      <c r="J10" s="159">
        <f t="shared" si="0"/>
        <v>31554167</v>
      </c>
    </row>
    <row r="11" spans="1:10" s="145" customFormat="1" x14ac:dyDescent="0.25">
      <c r="A11" s="207" t="s">
        <v>1</v>
      </c>
      <c r="B11" s="208"/>
      <c r="C11" s="208"/>
      <c r="D11" s="208"/>
      <c r="E11" s="206"/>
      <c r="F11" s="160">
        <v>37852853.329999998</v>
      </c>
      <c r="G11" s="160">
        <v>54948228.600000001</v>
      </c>
      <c r="H11" s="160">
        <v>53866093</v>
      </c>
      <c r="I11" s="160">
        <v>31552167</v>
      </c>
      <c r="J11" s="160">
        <v>31552167</v>
      </c>
    </row>
    <row r="12" spans="1:10" s="145" customFormat="1" x14ac:dyDescent="0.25">
      <c r="A12" s="205" t="s">
        <v>2</v>
      </c>
      <c r="B12" s="206"/>
      <c r="C12" s="206"/>
      <c r="D12" s="206"/>
      <c r="E12" s="206"/>
      <c r="F12" s="160">
        <v>1665.19</v>
      </c>
      <c r="G12" s="160">
        <v>2000</v>
      </c>
      <c r="H12" s="160">
        <v>2000</v>
      </c>
      <c r="I12" s="160">
        <v>2000</v>
      </c>
      <c r="J12" s="160">
        <v>2000</v>
      </c>
    </row>
    <row r="13" spans="1:10" s="145" customFormat="1" x14ac:dyDescent="0.25">
      <c r="A13" s="161" t="s">
        <v>6</v>
      </c>
      <c r="B13" s="158"/>
      <c r="C13" s="158"/>
      <c r="D13" s="158"/>
      <c r="E13" s="158"/>
      <c r="F13" s="159">
        <f>F14+F15</f>
        <v>35295324.659999996</v>
      </c>
      <c r="G13" s="159">
        <f t="shared" ref="G13:J13" si="1">G14+G15</f>
        <v>46396478.600000001</v>
      </c>
      <c r="H13" s="159">
        <f t="shared" si="1"/>
        <v>41335120</v>
      </c>
      <c r="I13" s="159">
        <f t="shared" si="1"/>
        <v>31554167</v>
      </c>
      <c r="J13" s="159">
        <f t="shared" si="1"/>
        <v>31554167</v>
      </c>
    </row>
    <row r="14" spans="1:10" s="145" customFormat="1" x14ac:dyDescent="0.25">
      <c r="A14" s="209" t="s">
        <v>4</v>
      </c>
      <c r="B14" s="208"/>
      <c r="C14" s="208"/>
      <c r="D14" s="208"/>
      <c r="E14" s="208"/>
      <c r="F14" s="160">
        <v>32151912.32</v>
      </c>
      <c r="G14" s="160">
        <v>30865649.890000001</v>
      </c>
      <c r="H14" s="160">
        <v>33370280</v>
      </c>
      <c r="I14" s="160">
        <v>30486827</v>
      </c>
      <c r="J14" s="160">
        <v>30486827</v>
      </c>
    </row>
    <row r="15" spans="1:10" s="145" customFormat="1" x14ac:dyDescent="0.25">
      <c r="A15" s="205" t="s">
        <v>5</v>
      </c>
      <c r="B15" s="206"/>
      <c r="C15" s="206"/>
      <c r="D15" s="206"/>
      <c r="E15" s="206"/>
      <c r="F15" s="160">
        <v>3143412.34</v>
      </c>
      <c r="G15" s="160">
        <v>15530828.710000001</v>
      </c>
      <c r="H15" s="160">
        <v>7964840</v>
      </c>
      <c r="I15" s="160">
        <v>1067340</v>
      </c>
      <c r="J15" s="160">
        <v>1067340</v>
      </c>
    </row>
    <row r="16" spans="1:10" s="145" customFormat="1" x14ac:dyDescent="0.25">
      <c r="A16" s="186" t="s">
        <v>7</v>
      </c>
      <c r="B16" s="187"/>
      <c r="C16" s="187"/>
      <c r="D16" s="187"/>
      <c r="E16" s="187"/>
      <c r="F16" s="159">
        <f>F10-F13</f>
        <v>2559193.8599999994</v>
      </c>
      <c r="G16" s="159">
        <f>G10-G13</f>
        <v>8553750</v>
      </c>
      <c r="H16" s="159">
        <f>H10-H13</f>
        <v>12532973</v>
      </c>
      <c r="I16" s="159">
        <f t="shared" ref="I16:J16" si="2">I10-I13</f>
        <v>0</v>
      </c>
      <c r="J16" s="159">
        <f t="shared" si="2"/>
        <v>0</v>
      </c>
    </row>
    <row r="17" spans="1:12" s="145" customFormat="1" x14ac:dyDescent="0.25">
      <c r="A17" s="162"/>
      <c r="B17" s="163"/>
      <c r="C17" s="163"/>
      <c r="D17" s="163"/>
      <c r="E17" s="163"/>
      <c r="F17" s="164"/>
      <c r="G17" s="164"/>
      <c r="H17" s="165"/>
      <c r="I17" s="165"/>
      <c r="J17" s="165"/>
    </row>
    <row r="18" spans="1:12" s="145" customFormat="1" ht="18" customHeight="1" x14ac:dyDescent="0.25">
      <c r="A18" s="198" t="s">
        <v>14</v>
      </c>
      <c r="B18" s="199"/>
      <c r="C18" s="199"/>
      <c r="D18" s="199"/>
      <c r="E18" s="199"/>
      <c r="F18" s="199"/>
      <c r="G18" s="199"/>
      <c r="H18" s="199"/>
      <c r="I18" s="199"/>
      <c r="J18" s="199"/>
    </row>
    <row r="19" spans="1:12" s="145" customFormat="1" x14ac:dyDescent="0.25">
      <c r="A19" s="162"/>
      <c r="B19" s="163"/>
      <c r="C19" s="163"/>
      <c r="D19" s="163"/>
      <c r="E19" s="163"/>
      <c r="F19" s="164"/>
      <c r="G19" s="164"/>
      <c r="H19" s="165"/>
      <c r="I19" s="165"/>
      <c r="J19" s="165"/>
    </row>
    <row r="20" spans="1:12" s="145" customFormat="1" ht="28.5" x14ac:dyDescent="0.25">
      <c r="A20" s="203" t="s">
        <v>12</v>
      </c>
      <c r="B20" s="204"/>
      <c r="C20" s="204"/>
      <c r="D20" s="204"/>
      <c r="E20" s="204"/>
      <c r="F20" s="154" t="s">
        <v>116</v>
      </c>
      <c r="G20" s="154" t="s">
        <v>117</v>
      </c>
      <c r="H20" s="155" t="s">
        <v>118</v>
      </c>
      <c r="I20" s="155" t="s">
        <v>119</v>
      </c>
      <c r="J20" s="155" t="s">
        <v>120</v>
      </c>
    </row>
    <row r="21" spans="1:12" ht="12" customHeight="1" x14ac:dyDescent="0.25">
      <c r="A21" s="192">
        <v>1</v>
      </c>
      <c r="B21" s="192"/>
      <c r="C21" s="192"/>
      <c r="D21" s="192"/>
      <c r="E21" s="192"/>
      <c r="F21" s="156">
        <v>2</v>
      </c>
      <c r="G21" s="156">
        <v>3</v>
      </c>
      <c r="H21" s="157">
        <v>4</v>
      </c>
      <c r="I21" s="157">
        <v>5</v>
      </c>
      <c r="J21" s="157">
        <v>6</v>
      </c>
    </row>
    <row r="22" spans="1:12" s="145" customFormat="1" x14ac:dyDescent="0.25">
      <c r="A22" s="205" t="s">
        <v>8</v>
      </c>
      <c r="B22" s="206"/>
      <c r="C22" s="206"/>
      <c r="D22" s="206"/>
      <c r="E22" s="206"/>
      <c r="F22" s="160">
        <v>0</v>
      </c>
      <c r="G22" s="160">
        <v>0</v>
      </c>
      <c r="H22" s="160">
        <v>0</v>
      </c>
      <c r="I22" s="160">
        <v>0</v>
      </c>
      <c r="J22" s="160">
        <v>0</v>
      </c>
    </row>
    <row r="23" spans="1:12" s="145" customFormat="1" x14ac:dyDescent="0.25">
      <c r="A23" s="205" t="s">
        <v>9</v>
      </c>
      <c r="B23" s="206"/>
      <c r="C23" s="206"/>
      <c r="D23" s="206"/>
      <c r="E23" s="206"/>
      <c r="F23" s="160">
        <v>0</v>
      </c>
      <c r="G23" s="160">
        <v>0</v>
      </c>
      <c r="H23" s="160">
        <v>0</v>
      </c>
      <c r="I23" s="160">
        <v>0</v>
      </c>
      <c r="J23" s="160">
        <v>0</v>
      </c>
    </row>
    <row r="24" spans="1:12" s="145" customFormat="1" x14ac:dyDescent="0.25">
      <c r="A24" s="186" t="s">
        <v>10</v>
      </c>
      <c r="B24" s="187"/>
      <c r="C24" s="187"/>
      <c r="D24" s="187"/>
      <c r="E24" s="187"/>
      <c r="F24" s="159">
        <f>F22-F23</f>
        <v>0</v>
      </c>
      <c r="G24" s="159">
        <f>G22-G23</f>
        <v>0</v>
      </c>
      <c r="H24" s="159">
        <f t="shared" ref="H24:J24" si="3">H22-H23</f>
        <v>0</v>
      </c>
      <c r="I24" s="159">
        <f t="shared" si="3"/>
        <v>0</v>
      </c>
      <c r="J24" s="159">
        <f t="shared" si="3"/>
        <v>0</v>
      </c>
    </row>
    <row r="25" spans="1:12" s="145" customFormat="1" x14ac:dyDescent="0.25">
      <c r="A25" s="186" t="s">
        <v>11</v>
      </c>
      <c r="B25" s="187"/>
      <c r="C25" s="187"/>
      <c r="D25" s="187"/>
      <c r="E25" s="187"/>
      <c r="F25" s="159">
        <f>F16+F24</f>
        <v>2559193.8599999994</v>
      </c>
      <c r="G25" s="159">
        <f t="shared" ref="G25:J25" si="4">G16+G24</f>
        <v>8553750</v>
      </c>
      <c r="H25" s="159">
        <f t="shared" si="4"/>
        <v>12532973</v>
      </c>
      <c r="I25" s="159">
        <f t="shared" si="4"/>
        <v>0</v>
      </c>
      <c r="J25" s="159">
        <f t="shared" si="4"/>
        <v>0</v>
      </c>
    </row>
    <row r="26" spans="1:12" s="145" customFormat="1" x14ac:dyDescent="0.25">
      <c r="A26" s="166"/>
      <c r="B26" s="163"/>
      <c r="C26" s="163"/>
      <c r="D26" s="163"/>
      <c r="E26" s="163"/>
      <c r="F26" s="164"/>
      <c r="G26" s="164"/>
      <c r="H26" s="165"/>
      <c r="I26" s="165"/>
      <c r="J26" s="165"/>
    </row>
    <row r="27" spans="1:12" s="145" customFormat="1" ht="18" customHeight="1" x14ac:dyDescent="0.25">
      <c r="A27" s="198" t="s">
        <v>15</v>
      </c>
      <c r="B27" s="199"/>
      <c r="C27" s="199"/>
      <c r="D27" s="199"/>
      <c r="E27" s="199"/>
      <c r="F27" s="199"/>
      <c r="G27" s="199"/>
      <c r="H27" s="199"/>
      <c r="I27" s="199"/>
      <c r="J27" s="199"/>
      <c r="L27" s="167"/>
    </row>
    <row r="28" spans="1:12" s="145" customFormat="1" ht="18" customHeight="1" x14ac:dyDescent="0.25">
      <c r="A28" s="162"/>
      <c r="B28" s="168"/>
      <c r="C28" s="168"/>
      <c r="D28" s="168"/>
      <c r="E28" s="168"/>
      <c r="F28" s="169"/>
      <c r="G28" s="169"/>
      <c r="H28" s="169"/>
      <c r="I28" s="169"/>
      <c r="J28" s="169"/>
    </row>
    <row r="29" spans="1:12" s="145" customFormat="1" ht="28.5" x14ac:dyDescent="0.25">
      <c r="A29" s="189" t="s">
        <v>21</v>
      </c>
      <c r="B29" s="190"/>
      <c r="C29" s="190"/>
      <c r="D29" s="190"/>
      <c r="E29" s="191"/>
      <c r="F29" s="154" t="s">
        <v>116</v>
      </c>
      <c r="G29" s="154" t="s">
        <v>117</v>
      </c>
      <c r="H29" s="155" t="s">
        <v>118</v>
      </c>
      <c r="I29" s="155" t="s">
        <v>119</v>
      </c>
      <c r="J29" s="155" t="s">
        <v>120</v>
      </c>
    </row>
    <row r="30" spans="1:12" ht="12" customHeight="1" x14ac:dyDescent="0.25">
      <c r="A30" s="192">
        <v>1</v>
      </c>
      <c r="B30" s="192"/>
      <c r="C30" s="192"/>
      <c r="D30" s="192"/>
      <c r="E30" s="192"/>
      <c r="F30" s="156">
        <v>2</v>
      </c>
      <c r="G30" s="156">
        <v>3</v>
      </c>
      <c r="H30" s="157">
        <v>4</v>
      </c>
      <c r="I30" s="157">
        <v>5</v>
      </c>
      <c r="J30" s="157">
        <v>6</v>
      </c>
    </row>
    <row r="31" spans="1:12" s="145" customFormat="1" ht="15" customHeight="1" x14ac:dyDescent="0.25">
      <c r="A31" s="193" t="s">
        <v>16</v>
      </c>
      <c r="B31" s="194"/>
      <c r="C31" s="194"/>
      <c r="D31" s="194"/>
      <c r="E31" s="195"/>
      <c r="F31" s="170">
        <v>-12347115.35</v>
      </c>
      <c r="G31" s="171">
        <v>-13582750</v>
      </c>
      <c r="H31" s="171">
        <v>-12532973</v>
      </c>
      <c r="I31" s="171">
        <v>0</v>
      </c>
      <c r="J31" s="172">
        <v>0</v>
      </c>
    </row>
    <row r="32" spans="1:12" s="145" customFormat="1" ht="15" customHeight="1" x14ac:dyDescent="0.25">
      <c r="A32" s="186" t="s">
        <v>17</v>
      </c>
      <c r="B32" s="187"/>
      <c r="C32" s="187"/>
      <c r="D32" s="187"/>
      <c r="E32" s="187"/>
      <c r="F32" s="173">
        <v>-9835839.2699999996</v>
      </c>
      <c r="G32" s="174">
        <f>G31+G25</f>
        <v>-5029000</v>
      </c>
      <c r="H32" s="174">
        <f>H25+H31</f>
        <v>0</v>
      </c>
      <c r="I32" s="174">
        <f>I25+I31</f>
        <v>0</v>
      </c>
      <c r="J32" s="175">
        <f>J25+J31</f>
        <v>0</v>
      </c>
      <c r="L32" s="167"/>
    </row>
    <row r="33" spans="1:10" s="145" customFormat="1" ht="45" customHeight="1" x14ac:dyDescent="0.25">
      <c r="A33" s="200" t="s">
        <v>18</v>
      </c>
      <c r="B33" s="201"/>
      <c r="C33" s="201"/>
      <c r="D33" s="201"/>
      <c r="E33" s="202"/>
      <c r="F33" s="174">
        <v>0</v>
      </c>
      <c r="G33" s="174">
        <f t="shared" ref="G33:J33" si="5">G16+G24+G31-G32</f>
        <v>0</v>
      </c>
      <c r="H33" s="174">
        <f t="shared" si="5"/>
        <v>0</v>
      </c>
      <c r="I33" s="174">
        <f t="shared" si="5"/>
        <v>0</v>
      </c>
      <c r="J33" s="175">
        <f t="shared" si="5"/>
        <v>0</v>
      </c>
    </row>
    <row r="34" spans="1:10" s="145" customFormat="1" ht="18" customHeight="1" x14ac:dyDescent="0.25">
      <c r="A34" s="176"/>
      <c r="B34" s="177"/>
      <c r="C34" s="177"/>
      <c r="D34" s="177"/>
      <c r="E34" s="177"/>
      <c r="F34" s="178"/>
      <c r="G34" s="178"/>
      <c r="H34" s="178"/>
      <c r="I34" s="178"/>
      <c r="J34" s="178"/>
    </row>
    <row r="35" spans="1:10" s="145" customFormat="1" ht="18" customHeight="1" x14ac:dyDescent="0.25">
      <c r="A35" s="188" t="s">
        <v>19</v>
      </c>
      <c r="B35" s="188"/>
      <c r="C35" s="188"/>
      <c r="D35" s="188"/>
      <c r="E35" s="188"/>
      <c r="F35" s="188"/>
      <c r="G35" s="188"/>
      <c r="H35" s="188"/>
      <c r="I35" s="188"/>
      <c r="J35" s="188"/>
    </row>
    <row r="36" spans="1:10" s="145" customFormat="1" x14ac:dyDescent="0.25">
      <c r="A36" s="179"/>
      <c r="B36" s="180"/>
      <c r="C36" s="180"/>
      <c r="D36" s="180"/>
      <c r="E36" s="180"/>
      <c r="F36" s="181"/>
      <c r="G36" s="181"/>
      <c r="H36" s="182"/>
      <c r="I36" s="182"/>
      <c r="J36" s="182"/>
    </row>
    <row r="37" spans="1:10" s="145" customFormat="1" ht="28.5" x14ac:dyDescent="0.25">
      <c r="A37" s="189" t="s">
        <v>21</v>
      </c>
      <c r="B37" s="190"/>
      <c r="C37" s="190"/>
      <c r="D37" s="190"/>
      <c r="E37" s="191"/>
      <c r="F37" s="154" t="s">
        <v>116</v>
      </c>
      <c r="G37" s="154" t="s">
        <v>117</v>
      </c>
      <c r="H37" s="155" t="s">
        <v>118</v>
      </c>
      <c r="I37" s="155" t="s">
        <v>119</v>
      </c>
      <c r="J37" s="155" t="s">
        <v>120</v>
      </c>
    </row>
    <row r="38" spans="1:10" ht="12" customHeight="1" x14ac:dyDescent="0.25">
      <c r="A38" s="192">
        <v>1</v>
      </c>
      <c r="B38" s="192"/>
      <c r="C38" s="192"/>
      <c r="D38" s="192"/>
      <c r="E38" s="192"/>
      <c r="F38" s="156">
        <v>2</v>
      </c>
      <c r="G38" s="156">
        <v>3</v>
      </c>
      <c r="H38" s="157">
        <v>4</v>
      </c>
      <c r="I38" s="157">
        <v>5</v>
      </c>
      <c r="J38" s="157">
        <v>6</v>
      </c>
    </row>
    <row r="39" spans="1:10" s="145" customFormat="1" x14ac:dyDescent="0.25">
      <c r="A39" s="193" t="s">
        <v>16</v>
      </c>
      <c r="B39" s="194"/>
      <c r="C39" s="194"/>
      <c r="D39" s="194"/>
      <c r="E39" s="195"/>
      <c r="F39" s="171">
        <v>-12347115.35</v>
      </c>
      <c r="G39" s="171">
        <f>G31</f>
        <v>-13582750</v>
      </c>
      <c r="H39" s="171">
        <v>-12532973</v>
      </c>
      <c r="I39" s="171">
        <v>0</v>
      </c>
      <c r="J39" s="172">
        <f>I42</f>
        <v>0</v>
      </c>
    </row>
    <row r="40" spans="1:10" s="145" customFormat="1" ht="28.5" customHeight="1" x14ac:dyDescent="0.25">
      <c r="A40" s="193" t="s">
        <v>20</v>
      </c>
      <c r="B40" s="194"/>
      <c r="C40" s="194"/>
      <c r="D40" s="194"/>
      <c r="E40" s="195"/>
      <c r="F40" s="171">
        <v>0</v>
      </c>
      <c r="G40" s="171">
        <v>-8553750</v>
      </c>
      <c r="H40" s="171">
        <v>-12532973</v>
      </c>
      <c r="I40" s="171">
        <v>0</v>
      </c>
      <c r="J40" s="172">
        <v>0</v>
      </c>
    </row>
    <row r="41" spans="1:10" s="145" customFormat="1" ht="25.5" customHeight="1" x14ac:dyDescent="0.25">
      <c r="A41" s="193" t="s">
        <v>53</v>
      </c>
      <c r="B41" s="196"/>
      <c r="C41" s="196"/>
      <c r="D41" s="196"/>
      <c r="E41" s="197"/>
      <c r="F41" s="171">
        <f>F16+F24</f>
        <v>2559193.8599999994</v>
      </c>
      <c r="G41" s="171">
        <v>0</v>
      </c>
      <c r="H41" s="171">
        <v>0</v>
      </c>
      <c r="I41" s="171">
        <v>0</v>
      </c>
      <c r="J41" s="172">
        <v>0</v>
      </c>
    </row>
    <row r="42" spans="1:10" s="145" customFormat="1" ht="15" customHeight="1" x14ac:dyDescent="0.25">
      <c r="A42" s="186" t="s">
        <v>17</v>
      </c>
      <c r="B42" s="187"/>
      <c r="C42" s="187"/>
      <c r="D42" s="187"/>
      <c r="E42" s="187"/>
      <c r="F42" s="183">
        <f>F39-F40+F41</f>
        <v>-9787921.4900000002</v>
      </c>
      <c r="G42" s="183">
        <f>G39-G40+G41</f>
        <v>-5029000</v>
      </c>
      <c r="H42" s="183">
        <f>H39-H40+H41</f>
        <v>0</v>
      </c>
      <c r="I42" s="183">
        <f>I39-I40+I41</f>
        <v>0</v>
      </c>
      <c r="J42" s="184">
        <f t="shared" ref="J42" si="6">J39-J40+J41</f>
        <v>0</v>
      </c>
    </row>
    <row r="43" spans="1:10" ht="9" customHeight="1" x14ac:dyDescent="0.25"/>
  </sheetData>
  <mergeCells count="31">
    <mergeCell ref="A18:J18"/>
    <mergeCell ref="A2:J2"/>
    <mergeCell ref="A4:J4"/>
    <mergeCell ref="A6:J6"/>
    <mergeCell ref="A8:E8"/>
    <mergeCell ref="A9:E9"/>
    <mergeCell ref="A10:E10"/>
    <mergeCell ref="A11:E11"/>
    <mergeCell ref="A12:E12"/>
    <mergeCell ref="A14:E14"/>
    <mergeCell ref="A15:E15"/>
    <mergeCell ref="A16:E16"/>
    <mergeCell ref="A33:E33"/>
    <mergeCell ref="A20:E20"/>
    <mergeCell ref="A21:E21"/>
    <mergeCell ref="A22:E22"/>
    <mergeCell ref="A23:E23"/>
    <mergeCell ref="A24:E24"/>
    <mergeCell ref="A25:E25"/>
    <mergeCell ref="A27:J27"/>
    <mergeCell ref="A29:E29"/>
    <mergeCell ref="A30:E30"/>
    <mergeCell ref="A31:E31"/>
    <mergeCell ref="A32:E32"/>
    <mergeCell ref="A42:E42"/>
    <mergeCell ref="A35:J35"/>
    <mergeCell ref="A37:E37"/>
    <mergeCell ref="A38:E38"/>
    <mergeCell ref="A39:E39"/>
    <mergeCell ref="A40:E40"/>
    <mergeCell ref="A41:E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2"/>
  <sheetViews>
    <sheetView topLeftCell="A43" zoomScaleNormal="100" workbookViewId="0">
      <selection activeCell="E13" sqref="E13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4" width="19.5703125" style="2" customWidth="1"/>
    <col min="5" max="8" width="19.42578125" style="2" customWidth="1"/>
    <col min="9" max="10" width="25.28515625" style="2" customWidth="1"/>
    <col min="11" max="16384" width="8.85546875" style="2"/>
  </cols>
  <sheetData>
    <row r="1" spans="1:10" ht="18.75" x14ac:dyDescent="0.25">
      <c r="A1" s="13"/>
      <c r="B1" s="14"/>
      <c r="C1" s="14"/>
      <c r="D1" s="14"/>
      <c r="E1" s="14"/>
      <c r="F1" s="14"/>
      <c r="G1" s="14"/>
      <c r="H1" s="1"/>
      <c r="I1" s="1"/>
      <c r="J1" s="1"/>
    </row>
    <row r="2" spans="1:10" ht="15.6" customHeight="1" x14ac:dyDescent="0.25">
      <c r="A2" s="214" t="s">
        <v>22</v>
      </c>
      <c r="B2" s="214"/>
      <c r="C2" s="214"/>
      <c r="D2" s="214"/>
      <c r="E2" s="214"/>
      <c r="F2" s="214"/>
      <c r="G2" s="214"/>
      <c r="H2" s="7"/>
      <c r="I2" s="4"/>
      <c r="J2" s="4"/>
    </row>
    <row r="3" spans="1:10" ht="18.75" x14ac:dyDescent="0.25">
      <c r="A3" s="10"/>
      <c r="B3" s="10"/>
      <c r="C3" s="10"/>
      <c r="D3" s="10"/>
      <c r="E3" s="10"/>
      <c r="F3" s="10"/>
      <c r="G3" s="10"/>
      <c r="H3" s="1"/>
      <c r="I3" s="3"/>
      <c r="J3" s="3"/>
    </row>
    <row r="4" spans="1:10" ht="15.6" customHeight="1" x14ac:dyDescent="0.25">
      <c r="A4" s="214" t="s">
        <v>23</v>
      </c>
      <c r="B4" s="214"/>
      <c r="C4" s="214"/>
      <c r="D4" s="214"/>
      <c r="E4" s="214"/>
      <c r="F4" s="214"/>
      <c r="G4" s="214"/>
      <c r="H4" s="7"/>
      <c r="I4" s="5"/>
      <c r="J4" s="5"/>
    </row>
    <row r="5" spans="1:10" ht="18.75" x14ac:dyDescent="0.25">
      <c r="A5" s="14"/>
      <c r="B5" s="14"/>
      <c r="C5" s="14"/>
      <c r="D5" s="14"/>
      <c r="E5" s="14"/>
      <c r="F5" s="14"/>
      <c r="G5" s="14"/>
      <c r="H5" s="1"/>
      <c r="I5" s="3"/>
      <c r="J5" s="3"/>
    </row>
    <row r="6" spans="1:10" ht="57" x14ac:dyDescent="0.25">
      <c r="A6" s="73" t="s">
        <v>36</v>
      </c>
      <c r="B6" s="74" t="s">
        <v>21</v>
      </c>
      <c r="C6" s="75" t="s">
        <v>116</v>
      </c>
      <c r="D6" s="75" t="s">
        <v>117</v>
      </c>
      <c r="E6" s="73" t="s">
        <v>118</v>
      </c>
      <c r="F6" s="73" t="s">
        <v>119</v>
      </c>
      <c r="G6" s="73" t="s">
        <v>120</v>
      </c>
    </row>
    <row r="7" spans="1:10" s="6" customFormat="1" x14ac:dyDescent="0.2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</row>
    <row r="8" spans="1:10" x14ac:dyDescent="0.25">
      <c r="A8" s="77"/>
      <c r="B8" s="77" t="s">
        <v>24</v>
      </c>
      <c r="C8" s="85">
        <f>C9+C16</f>
        <v>37854518.519999996</v>
      </c>
      <c r="D8" s="85">
        <f t="shared" ref="D8:G8" si="0">D9+D16</f>
        <v>54950228.600000001</v>
      </c>
      <c r="E8" s="85">
        <f t="shared" si="0"/>
        <v>53868093</v>
      </c>
      <c r="F8" s="85">
        <f t="shared" si="0"/>
        <v>31554167</v>
      </c>
      <c r="G8" s="85">
        <f t="shared" si="0"/>
        <v>31554167</v>
      </c>
    </row>
    <row r="9" spans="1:10" x14ac:dyDescent="0.25">
      <c r="A9" s="77">
        <v>6</v>
      </c>
      <c r="B9" s="77" t="s">
        <v>25</v>
      </c>
      <c r="C9" s="78">
        <f>C10+C11+C12+C13+C14+C15</f>
        <v>37852853.329999998</v>
      </c>
      <c r="D9" s="78">
        <f>D10+D11+D12+D13+D14+D15</f>
        <v>54948228.600000001</v>
      </c>
      <c r="E9" s="85">
        <f>E10+E11+E12+E13+E14+E15</f>
        <v>53866093</v>
      </c>
      <c r="F9" s="85">
        <f>F10+F11+F12+F13+F14+F15</f>
        <v>31552167</v>
      </c>
      <c r="G9" s="85">
        <f>G10+G11+G12+G13+G14+G15</f>
        <v>31552167</v>
      </c>
    </row>
    <row r="10" spans="1:10" ht="30" x14ac:dyDescent="0.25">
      <c r="A10" s="80">
        <v>63</v>
      </c>
      <c r="B10" s="81" t="s">
        <v>26</v>
      </c>
      <c r="C10" s="110">
        <v>10142140.9</v>
      </c>
      <c r="D10" s="110">
        <v>16101490</v>
      </c>
      <c r="E10" s="79">
        <v>5925004</v>
      </c>
      <c r="F10" s="79">
        <v>1295504</v>
      </c>
      <c r="G10" s="79">
        <v>1295504</v>
      </c>
    </row>
    <row r="11" spans="1:10" x14ac:dyDescent="0.25">
      <c r="A11" s="80">
        <v>64</v>
      </c>
      <c r="B11" s="81" t="s">
        <v>54</v>
      </c>
      <c r="C11" s="110">
        <v>741.68</v>
      </c>
      <c r="D11" s="110">
        <v>920</v>
      </c>
      <c r="E11" s="79">
        <v>2000</v>
      </c>
      <c r="F11" s="79">
        <v>2000</v>
      </c>
      <c r="G11" s="79">
        <v>2000</v>
      </c>
    </row>
    <row r="12" spans="1:10" ht="30" x14ac:dyDescent="0.25">
      <c r="A12" s="80">
        <v>65</v>
      </c>
      <c r="B12" s="81" t="s">
        <v>55</v>
      </c>
      <c r="C12" s="110">
        <v>3714966.78</v>
      </c>
      <c r="D12" s="110">
        <v>3645690</v>
      </c>
      <c r="E12" s="79">
        <v>3398000</v>
      </c>
      <c r="F12" s="79">
        <v>3398000</v>
      </c>
      <c r="G12" s="79">
        <v>3398000</v>
      </c>
    </row>
    <row r="13" spans="1:10" ht="30" x14ac:dyDescent="0.25">
      <c r="A13" s="90">
        <v>66</v>
      </c>
      <c r="B13" s="81" t="s">
        <v>56</v>
      </c>
      <c r="C13" s="110">
        <v>3741630.06</v>
      </c>
      <c r="D13" s="110">
        <v>3695733.6</v>
      </c>
      <c r="E13" s="79">
        <v>3837860</v>
      </c>
      <c r="F13" s="79">
        <v>3837860</v>
      </c>
      <c r="G13" s="79">
        <v>3837860</v>
      </c>
    </row>
    <row r="14" spans="1:10" ht="30" x14ac:dyDescent="0.25">
      <c r="A14" s="90">
        <v>67</v>
      </c>
      <c r="B14" s="81" t="s">
        <v>57</v>
      </c>
      <c r="C14" s="110">
        <v>20216822.100000001</v>
      </c>
      <c r="D14" s="110">
        <v>31494395</v>
      </c>
      <c r="E14" s="79">
        <v>40678229</v>
      </c>
      <c r="F14" s="79">
        <v>22993803</v>
      </c>
      <c r="G14" s="79">
        <v>22993803</v>
      </c>
    </row>
    <row r="15" spans="1:10" x14ac:dyDescent="0.25">
      <c r="A15" s="90">
        <v>68</v>
      </c>
      <c r="B15" s="81" t="s">
        <v>58</v>
      </c>
      <c r="C15" s="82">
        <v>36551.81</v>
      </c>
      <c r="D15" s="82">
        <v>10000</v>
      </c>
      <c r="E15" s="79">
        <v>25000</v>
      </c>
      <c r="F15" s="79">
        <v>25000</v>
      </c>
      <c r="G15" s="79">
        <v>25000</v>
      </c>
    </row>
    <row r="16" spans="1:10" x14ac:dyDescent="0.25">
      <c r="A16" s="91">
        <v>7</v>
      </c>
      <c r="B16" s="77" t="s">
        <v>27</v>
      </c>
      <c r="C16" s="78">
        <f t="shared" ref="C16:D16" si="1">C17</f>
        <v>1665.19</v>
      </c>
      <c r="D16" s="78">
        <f t="shared" si="1"/>
        <v>2000</v>
      </c>
      <c r="E16" s="85">
        <f>E17</f>
        <v>2000</v>
      </c>
      <c r="F16" s="85">
        <f t="shared" ref="F16:G16" si="2">F17</f>
        <v>2000</v>
      </c>
      <c r="G16" s="85">
        <f t="shared" si="2"/>
        <v>2000</v>
      </c>
    </row>
    <row r="17" spans="1:10" x14ac:dyDescent="0.25">
      <c r="A17" s="90">
        <v>72</v>
      </c>
      <c r="B17" s="92" t="s">
        <v>28</v>
      </c>
      <c r="C17" s="93">
        <v>1665.19</v>
      </c>
      <c r="D17" s="93">
        <v>2000</v>
      </c>
      <c r="E17" s="79">
        <v>2000</v>
      </c>
      <c r="F17" s="79">
        <v>2000</v>
      </c>
      <c r="G17" s="79">
        <v>2000</v>
      </c>
      <c r="J17" s="2" t="s">
        <v>113</v>
      </c>
    </row>
    <row r="19" spans="1:10" ht="57" x14ac:dyDescent="0.25">
      <c r="A19" s="73" t="s">
        <v>36</v>
      </c>
      <c r="B19" s="74" t="s">
        <v>21</v>
      </c>
      <c r="C19" s="75" t="s">
        <v>116</v>
      </c>
      <c r="D19" s="75" t="s">
        <v>117</v>
      </c>
      <c r="E19" s="73" t="s">
        <v>118</v>
      </c>
      <c r="F19" s="73" t="s">
        <v>119</v>
      </c>
      <c r="G19" s="73" t="s">
        <v>120</v>
      </c>
    </row>
    <row r="20" spans="1:10" s="6" customFormat="1" x14ac:dyDescent="0.2">
      <c r="A20" s="76">
        <v>1</v>
      </c>
      <c r="B20" s="76">
        <v>2</v>
      </c>
      <c r="C20" s="76">
        <v>3</v>
      </c>
      <c r="D20" s="76">
        <v>4</v>
      </c>
      <c r="E20" s="76">
        <v>5</v>
      </c>
      <c r="F20" s="76">
        <v>6</v>
      </c>
      <c r="G20" s="76">
        <v>7</v>
      </c>
    </row>
    <row r="21" spans="1:10" x14ac:dyDescent="0.25">
      <c r="A21" s="77"/>
      <c r="B21" s="94" t="s">
        <v>29</v>
      </c>
      <c r="C21" s="61">
        <f>C22+C28+C32</f>
        <v>35295324.659999996</v>
      </c>
      <c r="D21" s="61">
        <f>D22+D28+D32</f>
        <v>46396478.600000001</v>
      </c>
      <c r="E21" s="61">
        <f>E22+E28+E32</f>
        <v>53868093</v>
      </c>
      <c r="F21" s="61">
        <f t="shared" ref="F21:G21" si="3">F22+F28+F32</f>
        <v>31554167</v>
      </c>
      <c r="G21" s="61">
        <f t="shared" si="3"/>
        <v>31554167</v>
      </c>
    </row>
    <row r="22" spans="1:10" x14ac:dyDescent="0.25">
      <c r="A22" s="77">
        <v>3</v>
      </c>
      <c r="B22" s="96" t="s">
        <v>30</v>
      </c>
      <c r="C22" s="97">
        <f>C23+C24+C25+C27+C26</f>
        <v>32151912.32</v>
      </c>
      <c r="D22" s="97">
        <f t="shared" ref="D22:G22" si="4">D23+D24+D25+D27+D26</f>
        <v>30865649.890000001</v>
      </c>
      <c r="E22" s="97">
        <f t="shared" si="4"/>
        <v>33370280</v>
      </c>
      <c r="F22" s="97">
        <f t="shared" si="4"/>
        <v>30486827</v>
      </c>
      <c r="G22" s="97">
        <f t="shared" si="4"/>
        <v>30486827</v>
      </c>
    </row>
    <row r="23" spans="1:10" x14ac:dyDescent="0.25">
      <c r="A23" s="80">
        <v>31</v>
      </c>
      <c r="B23" s="35" t="s">
        <v>31</v>
      </c>
      <c r="C23" s="98">
        <v>23684112.329999998</v>
      </c>
      <c r="D23" s="98">
        <v>25391179.890000001</v>
      </c>
      <c r="E23" s="99">
        <v>24969600</v>
      </c>
      <c r="F23" s="99">
        <v>24969600</v>
      </c>
      <c r="G23" s="99">
        <v>24969600</v>
      </c>
    </row>
    <row r="24" spans="1:10" x14ac:dyDescent="0.25">
      <c r="A24" s="90">
        <v>32</v>
      </c>
      <c r="B24" s="46" t="s">
        <v>32</v>
      </c>
      <c r="C24" s="100">
        <v>5193164.87</v>
      </c>
      <c r="D24" s="100">
        <v>5392420</v>
      </c>
      <c r="E24" s="99">
        <v>5390830</v>
      </c>
      <c r="F24" s="99">
        <v>5423977</v>
      </c>
      <c r="G24" s="99">
        <v>5423977</v>
      </c>
    </row>
    <row r="25" spans="1:10" x14ac:dyDescent="0.25">
      <c r="A25" s="90">
        <v>34</v>
      </c>
      <c r="B25" s="46" t="s">
        <v>59</v>
      </c>
      <c r="C25" s="100">
        <v>88496.320000000007</v>
      </c>
      <c r="D25" s="100">
        <v>80550</v>
      </c>
      <c r="E25" s="99">
        <v>85550</v>
      </c>
      <c r="F25" s="99">
        <v>85550</v>
      </c>
      <c r="G25" s="99">
        <v>85550</v>
      </c>
    </row>
    <row r="26" spans="1:10" ht="30" x14ac:dyDescent="0.25">
      <c r="A26" s="90">
        <v>36</v>
      </c>
      <c r="B26" s="101" t="s">
        <v>60</v>
      </c>
      <c r="C26" s="100">
        <v>3184338.8</v>
      </c>
      <c r="D26" s="100">
        <v>0</v>
      </c>
      <c r="E26" s="99">
        <v>2917300</v>
      </c>
      <c r="F26" s="99">
        <v>700</v>
      </c>
      <c r="G26" s="99">
        <v>700</v>
      </c>
    </row>
    <row r="27" spans="1:10" x14ac:dyDescent="0.25">
      <c r="A27" s="90">
        <v>38</v>
      </c>
      <c r="B27" s="46" t="s">
        <v>61</v>
      </c>
      <c r="C27" s="100">
        <v>1800</v>
      </c>
      <c r="D27" s="100">
        <v>1500</v>
      </c>
      <c r="E27" s="99">
        <v>7000</v>
      </c>
      <c r="F27" s="99">
        <v>7000</v>
      </c>
      <c r="G27" s="99">
        <v>7000</v>
      </c>
    </row>
    <row r="28" spans="1:10" x14ac:dyDescent="0.25">
      <c r="A28" s="102">
        <v>4</v>
      </c>
      <c r="B28" s="65" t="s">
        <v>33</v>
      </c>
      <c r="C28" s="97">
        <f t="shared" ref="C28:D28" si="5">C29+C30+C31</f>
        <v>3143412.34</v>
      </c>
      <c r="D28" s="97">
        <f t="shared" si="5"/>
        <v>15530828.710000001</v>
      </c>
      <c r="E28" s="97">
        <f>E29+E30+E31</f>
        <v>7964840</v>
      </c>
      <c r="F28" s="97">
        <f>F29+F30+F31</f>
        <v>1067340</v>
      </c>
      <c r="G28" s="97">
        <f>G29+G30+G31</f>
        <v>1067340</v>
      </c>
    </row>
    <row r="29" spans="1:10" ht="30" x14ac:dyDescent="0.25">
      <c r="A29" s="80">
        <v>41</v>
      </c>
      <c r="B29" s="52" t="s">
        <v>34</v>
      </c>
      <c r="C29" s="98">
        <v>0</v>
      </c>
      <c r="D29" s="98">
        <v>2000</v>
      </c>
      <c r="E29" s="99">
        <v>13000</v>
      </c>
      <c r="F29" s="99">
        <v>13000</v>
      </c>
      <c r="G29" s="99">
        <v>13000</v>
      </c>
    </row>
    <row r="30" spans="1:10" x14ac:dyDescent="0.25">
      <c r="A30" s="80">
        <v>42</v>
      </c>
      <c r="B30" s="52" t="s">
        <v>62</v>
      </c>
      <c r="C30" s="98">
        <v>680834.81</v>
      </c>
      <c r="D30" s="98">
        <v>367640</v>
      </c>
      <c r="E30" s="103">
        <v>603600</v>
      </c>
      <c r="F30" s="103">
        <v>638500</v>
      </c>
      <c r="G30" s="103">
        <v>638500</v>
      </c>
    </row>
    <row r="31" spans="1:10" ht="30" x14ac:dyDescent="0.25">
      <c r="A31" s="80">
        <v>45</v>
      </c>
      <c r="B31" s="35" t="s">
        <v>63</v>
      </c>
      <c r="C31" s="98">
        <v>2462577.5299999998</v>
      </c>
      <c r="D31" s="98">
        <v>15161188.710000001</v>
      </c>
      <c r="E31" s="103">
        <v>7348240</v>
      </c>
      <c r="F31" s="103">
        <v>415840</v>
      </c>
      <c r="G31" s="103">
        <v>415840</v>
      </c>
    </row>
    <row r="32" spans="1:10" x14ac:dyDescent="0.25">
      <c r="A32" s="91">
        <v>9</v>
      </c>
      <c r="B32" s="77" t="s">
        <v>64</v>
      </c>
      <c r="C32" s="78">
        <f t="shared" ref="C32:D32" si="6">C33</f>
        <v>0</v>
      </c>
      <c r="D32" s="78">
        <f t="shared" si="6"/>
        <v>0</v>
      </c>
      <c r="E32" s="85">
        <f>E33</f>
        <v>12532973</v>
      </c>
      <c r="F32" s="85">
        <f t="shared" ref="F32:G32" si="7">F33</f>
        <v>0</v>
      </c>
      <c r="G32" s="85">
        <f t="shared" si="7"/>
        <v>0</v>
      </c>
    </row>
    <row r="33" spans="1:8" x14ac:dyDescent="0.25">
      <c r="A33" s="90">
        <v>92</v>
      </c>
      <c r="B33" s="92" t="s">
        <v>65</v>
      </c>
      <c r="C33" s="132">
        <v>0</v>
      </c>
      <c r="D33" s="132">
        <v>0</v>
      </c>
      <c r="E33" s="133">
        <v>12532973</v>
      </c>
      <c r="F33" s="79">
        <v>0</v>
      </c>
      <c r="G33" s="79">
        <v>0</v>
      </c>
    </row>
    <row r="36" spans="1:8" ht="15.6" customHeight="1" x14ac:dyDescent="0.25">
      <c r="A36" s="213" t="s">
        <v>35</v>
      </c>
      <c r="B36" s="213"/>
      <c r="C36" s="213"/>
      <c r="D36" s="213"/>
      <c r="E36" s="213"/>
      <c r="F36" s="213"/>
      <c r="G36" s="213"/>
    </row>
    <row r="37" spans="1:8" ht="18.75" x14ac:dyDescent="0.25">
      <c r="A37" s="14"/>
      <c r="B37" s="14"/>
      <c r="C37" s="14"/>
      <c r="D37" s="14"/>
      <c r="E37" s="14"/>
      <c r="F37" s="14"/>
      <c r="G37" s="14"/>
      <c r="H37" s="1"/>
    </row>
    <row r="38" spans="1:8" ht="57" x14ac:dyDescent="0.25">
      <c r="A38" s="73" t="s">
        <v>36</v>
      </c>
      <c r="B38" s="74" t="s">
        <v>21</v>
      </c>
      <c r="C38" s="75" t="s">
        <v>116</v>
      </c>
      <c r="D38" s="75" t="s">
        <v>117</v>
      </c>
      <c r="E38" s="73" t="s">
        <v>118</v>
      </c>
      <c r="F38" s="73" t="s">
        <v>119</v>
      </c>
      <c r="G38" s="73" t="s">
        <v>120</v>
      </c>
    </row>
    <row r="39" spans="1:8" s="6" customFormat="1" x14ac:dyDescent="0.2">
      <c r="A39" s="76">
        <v>1</v>
      </c>
      <c r="B39" s="76">
        <v>2</v>
      </c>
      <c r="C39" s="76">
        <v>3</v>
      </c>
      <c r="D39" s="76">
        <v>4</v>
      </c>
      <c r="E39" s="76">
        <v>5</v>
      </c>
      <c r="F39" s="76">
        <v>6</v>
      </c>
      <c r="G39" s="76">
        <v>7</v>
      </c>
    </row>
    <row r="40" spans="1:8" x14ac:dyDescent="0.25">
      <c r="A40" s="77"/>
      <c r="B40" s="104" t="s">
        <v>24</v>
      </c>
      <c r="C40" s="95">
        <f>C41+C45+C47+C49+C59+C56</f>
        <v>37854518.520000003</v>
      </c>
      <c r="D40" s="95">
        <f>D41+D45+D47+D49+D59+D56</f>
        <v>54950228.600000001</v>
      </c>
      <c r="E40" s="95">
        <f>E41+E45+E47+E49+E59+E56</f>
        <v>53868093</v>
      </c>
      <c r="F40" s="95">
        <f>F41+F45+F47+F49+F59+F56</f>
        <v>31554167</v>
      </c>
      <c r="G40" s="95">
        <f>G41+G45+G47+G49+G59+G56</f>
        <v>31554167</v>
      </c>
    </row>
    <row r="41" spans="1:8" x14ac:dyDescent="0.25">
      <c r="A41" s="77">
        <v>1</v>
      </c>
      <c r="B41" s="77" t="s">
        <v>166</v>
      </c>
      <c r="C41" s="105">
        <f>C42+C43+C44</f>
        <v>1056117.08</v>
      </c>
      <c r="D41" s="105">
        <f t="shared" ref="D41:G41" si="8">D42+D43+D44</f>
        <v>977479</v>
      </c>
      <c r="E41" s="105">
        <f t="shared" si="8"/>
        <v>5513453</v>
      </c>
      <c r="F41" s="105">
        <f t="shared" si="8"/>
        <v>362000</v>
      </c>
      <c r="G41" s="105">
        <f t="shared" si="8"/>
        <v>362000</v>
      </c>
    </row>
    <row r="42" spans="1:8" x14ac:dyDescent="0.25">
      <c r="A42" s="80">
        <v>11</v>
      </c>
      <c r="B42" s="46" t="s">
        <v>95</v>
      </c>
      <c r="C42" s="42">
        <v>195928.02</v>
      </c>
      <c r="D42" s="45">
        <v>353453</v>
      </c>
      <c r="E42" s="42">
        <v>513453</v>
      </c>
      <c r="F42" s="42">
        <v>362000</v>
      </c>
      <c r="G42" s="42">
        <v>362000</v>
      </c>
    </row>
    <row r="43" spans="1:8" x14ac:dyDescent="0.25">
      <c r="A43" s="80">
        <v>13</v>
      </c>
      <c r="B43" s="46" t="s">
        <v>96</v>
      </c>
      <c r="C43" s="42">
        <v>648938</v>
      </c>
      <c r="D43" s="45">
        <v>624026</v>
      </c>
      <c r="E43" s="42">
        <v>0</v>
      </c>
      <c r="F43" s="42">
        <v>0</v>
      </c>
      <c r="G43" s="42">
        <v>0</v>
      </c>
    </row>
    <row r="44" spans="1:8" x14ac:dyDescent="0.25">
      <c r="A44" s="90">
        <v>14</v>
      </c>
      <c r="B44" s="46" t="s">
        <v>97</v>
      </c>
      <c r="C44" s="42">
        <v>211251.06</v>
      </c>
      <c r="D44" s="45">
        <v>0</v>
      </c>
      <c r="E44" s="42">
        <v>5000000</v>
      </c>
      <c r="F44" s="42">
        <v>0</v>
      </c>
      <c r="G44" s="42">
        <v>0</v>
      </c>
    </row>
    <row r="45" spans="1:8" x14ac:dyDescent="0.25">
      <c r="A45" s="91">
        <v>3</v>
      </c>
      <c r="B45" s="77" t="s">
        <v>165</v>
      </c>
      <c r="C45" s="25">
        <f>C46</f>
        <v>3758877.73</v>
      </c>
      <c r="D45" s="25">
        <f t="shared" ref="D45:G45" si="9">D46</f>
        <v>3690653.6</v>
      </c>
      <c r="E45" s="25">
        <f t="shared" si="9"/>
        <v>3861300</v>
      </c>
      <c r="F45" s="25">
        <f t="shared" si="9"/>
        <v>3861300</v>
      </c>
      <c r="G45" s="25">
        <f t="shared" si="9"/>
        <v>3861300</v>
      </c>
    </row>
    <row r="46" spans="1:8" x14ac:dyDescent="0.25">
      <c r="A46" s="90">
        <v>31</v>
      </c>
      <c r="B46" s="46" t="s">
        <v>98</v>
      </c>
      <c r="C46" s="42">
        <v>3758877.73</v>
      </c>
      <c r="D46" s="42">
        <v>3690653.6</v>
      </c>
      <c r="E46" s="42">
        <v>3861300</v>
      </c>
      <c r="F46" s="42">
        <v>3861300</v>
      </c>
      <c r="G46" s="42">
        <v>3861300</v>
      </c>
    </row>
    <row r="47" spans="1:8" x14ac:dyDescent="0.25">
      <c r="A47" s="91">
        <v>4</v>
      </c>
      <c r="B47" s="77" t="s">
        <v>164</v>
      </c>
      <c r="C47" s="25">
        <f>C48</f>
        <v>3705771.66</v>
      </c>
      <c r="D47" s="25">
        <f>D48</f>
        <v>3635690</v>
      </c>
      <c r="E47" s="25">
        <f t="shared" ref="E47:G47" si="10">E48</f>
        <v>3362700</v>
      </c>
      <c r="F47" s="25">
        <f t="shared" si="10"/>
        <v>3362700</v>
      </c>
      <c r="G47" s="25">
        <f t="shared" si="10"/>
        <v>3362700</v>
      </c>
    </row>
    <row r="48" spans="1:8" x14ac:dyDescent="0.25">
      <c r="A48" s="90">
        <v>43</v>
      </c>
      <c r="B48" s="46" t="s">
        <v>99</v>
      </c>
      <c r="C48" s="42">
        <v>3705771.66</v>
      </c>
      <c r="D48" s="42">
        <v>3635690</v>
      </c>
      <c r="E48" s="42">
        <v>3362700</v>
      </c>
      <c r="F48" s="42">
        <v>3362700</v>
      </c>
      <c r="G48" s="42">
        <v>3362700</v>
      </c>
    </row>
    <row r="49" spans="1:7" x14ac:dyDescent="0.25">
      <c r="A49" s="91">
        <v>5</v>
      </c>
      <c r="B49" s="106" t="s">
        <v>157</v>
      </c>
      <c r="C49" s="25">
        <f>C50+C52+C54+C51+C53+C55</f>
        <v>29302845.919999998</v>
      </c>
      <c r="D49" s="25">
        <f>D50+D52+D54+D51+D53+D55</f>
        <v>46618406</v>
      </c>
      <c r="E49" s="25">
        <f>E50+E52+E54+E51+E53+E55</f>
        <v>41089780</v>
      </c>
      <c r="F49" s="25">
        <f>F50+F52+F54+F51+F53+F55</f>
        <v>23927307</v>
      </c>
      <c r="G49" s="25">
        <f>G50+G52+G54+G51+G53+G55</f>
        <v>23927307</v>
      </c>
    </row>
    <row r="50" spans="1:7" x14ac:dyDescent="0.25">
      <c r="A50" s="90">
        <v>52</v>
      </c>
      <c r="B50" s="46" t="s">
        <v>100</v>
      </c>
      <c r="C50" s="42">
        <v>1472831.54</v>
      </c>
      <c r="D50" s="42">
        <v>15001490</v>
      </c>
      <c r="E50" s="42">
        <v>0</v>
      </c>
      <c r="F50" s="42">
        <v>0</v>
      </c>
      <c r="G50" s="42">
        <v>0</v>
      </c>
    </row>
    <row r="51" spans="1:7" x14ac:dyDescent="0.25">
      <c r="A51" s="90">
        <v>50</v>
      </c>
      <c r="B51" s="46" t="s">
        <v>156</v>
      </c>
      <c r="C51" s="42">
        <v>0</v>
      </c>
      <c r="D51" s="42">
        <v>0</v>
      </c>
      <c r="E51" s="42">
        <v>1340040</v>
      </c>
      <c r="F51" s="42">
        <v>1338540</v>
      </c>
      <c r="G51" s="42">
        <v>1338540</v>
      </c>
    </row>
    <row r="52" spans="1:7" x14ac:dyDescent="0.25">
      <c r="A52" s="90">
        <v>56</v>
      </c>
      <c r="B52" s="46" t="s">
        <v>101</v>
      </c>
      <c r="C52" s="42">
        <v>19881842.02</v>
      </c>
      <c r="D52" s="42">
        <v>31616916</v>
      </c>
      <c r="E52" s="42">
        <v>0</v>
      </c>
      <c r="F52" s="42">
        <v>0</v>
      </c>
      <c r="G52" s="42">
        <v>0</v>
      </c>
    </row>
    <row r="53" spans="1:7" x14ac:dyDescent="0.25">
      <c r="A53" s="90">
        <v>52</v>
      </c>
      <c r="B53" s="140" t="s">
        <v>155</v>
      </c>
      <c r="C53" s="42">
        <v>0</v>
      </c>
      <c r="D53" s="42">
        <v>0</v>
      </c>
      <c r="E53" s="42">
        <v>35121740</v>
      </c>
      <c r="F53" s="42">
        <v>22588767</v>
      </c>
      <c r="G53" s="42">
        <v>22588767</v>
      </c>
    </row>
    <row r="54" spans="1:7" x14ac:dyDescent="0.25">
      <c r="A54" s="90">
        <v>57</v>
      </c>
      <c r="B54" s="46" t="s">
        <v>183</v>
      </c>
      <c r="C54" s="42">
        <v>7948172.3600000003</v>
      </c>
      <c r="D54" s="42">
        <v>0</v>
      </c>
      <c r="E54" s="116">
        <v>0</v>
      </c>
      <c r="F54" s="42">
        <v>0</v>
      </c>
      <c r="G54" s="42">
        <v>0</v>
      </c>
    </row>
    <row r="55" spans="1:7" x14ac:dyDescent="0.25">
      <c r="A55" s="90">
        <v>58</v>
      </c>
      <c r="B55" s="46" t="s">
        <v>158</v>
      </c>
      <c r="C55" s="42">
        <v>0</v>
      </c>
      <c r="D55" s="42">
        <v>0</v>
      </c>
      <c r="E55" s="116">
        <v>4628000</v>
      </c>
      <c r="F55" s="42">
        <v>0</v>
      </c>
      <c r="G55" s="42">
        <v>0</v>
      </c>
    </row>
    <row r="56" spans="1:7" x14ac:dyDescent="0.25">
      <c r="A56" s="91">
        <v>6</v>
      </c>
      <c r="B56" s="106" t="s">
        <v>162</v>
      </c>
      <c r="C56" s="25">
        <f>C57+C58</f>
        <v>23018.5</v>
      </c>
      <c r="D56" s="25">
        <f t="shared" ref="D56:G56" si="11">D57+D58</f>
        <v>16000</v>
      </c>
      <c r="E56" s="25">
        <f t="shared" si="11"/>
        <v>28860</v>
      </c>
      <c r="F56" s="25">
        <f t="shared" si="11"/>
        <v>28860</v>
      </c>
      <c r="G56" s="25">
        <f t="shared" si="11"/>
        <v>28860</v>
      </c>
    </row>
    <row r="57" spans="1:7" x14ac:dyDescent="0.25">
      <c r="A57" s="90">
        <v>62</v>
      </c>
      <c r="B57" s="46" t="s">
        <v>102</v>
      </c>
      <c r="C57" s="42">
        <v>23018.5</v>
      </c>
      <c r="D57" s="42">
        <v>16000</v>
      </c>
      <c r="E57" s="42">
        <v>0</v>
      </c>
      <c r="F57" s="42">
        <v>0</v>
      </c>
      <c r="G57" s="42">
        <v>0</v>
      </c>
    </row>
    <row r="58" spans="1:7" x14ac:dyDescent="0.25">
      <c r="A58" s="90">
        <v>61</v>
      </c>
      <c r="B58" s="46" t="s">
        <v>102</v>
      </c>
      <c r="C58" s="42">
        <v>0</v>
      </c>
      <c r="D58" s="42">
        <v>0</v>
      </c>
      <c r="E58" s="42">
        <v>28860</v>
      </c>
      <c r="F58" s="42">
        <v>28860</v>
      </c>
      <c r="G58" s="42">
        <v>28860</v>
      </c>
    </row>
    <row r="59" spans="1:7" ht="42.75" x14ac:dyDescent="0.25">
      <c r="A59" s="91">
        <v>7</v>
      </c>
      <c r="B59" s="141" t="s">
        <v>163</v>
      </c>
      <c r="C59" s="25">
        <f>C60</f>
        <v>7887.63</v>
      </c>
      <c r="D59" s="25">
        <f t="shared" ref="D59:G59" si="12">D60</f>
        <v>12000</v>
      </c>
      <c r="E59" s="25">
        <f t="shared" si="12"/>
        <v>12000</v>
      </c>
      <c r="F59" s="25">
        <f t="shared" si="12"/>
        <v>12000</v>
      </c>
      <c r="G59" s="25">
        <f t="shared" si="12"/>
        <v>12000</v>
      </c>
    </row>
    <row r="60" spans="1:7" x14ac:dyDescent="0.25">
      <c r="A60" s="90">
        <v>71</v>
      </c>
      <c r="B60" s="46" t="s">
        <v>104</v>
      </c>
      <c r="C60" s="42">
        <v>7887.63</v>
      </c>
      <c r="D60" s="42">
        <v>12000</v>
      </c>
      <c r="E60" s="42">
        <v>12000</v>
      </c>
      <c r="F60" s="42">
        <v>12000</v>
      </c>
      <c r="G60" s="42">
        <v>12000</v>
      </c>
    </row>
    <row r="62" spans="1:7" ht="57" x14ac:dyDescent="0.25">
      <c r="A62" s="73" t="s">
        <v>36</v>
      </c>
      <c r="B62" s="74" t="s">
        <v>21</v>
      </c>
      <c r="C62" s="75" t="s">
        <v>116</v>
      </c>
      <c r="D62" s="75" t="s">
        <v>117</v>
      </c>
      <c r="E62" s="73" t="s">
        <v>118</v>
      </c>
      <c r="F62" s="73" t="s">
        <v>119</v>
      </c>
      <c r="G62" s="73" t="s">
        <v>120</v>
      </c>
    </row>
    <row r="63" spans="1:7" s="6" customFormat="1" x14ac:dyDescent="0.2">
      <c r="A63" s="76">
        <v>1</v>
      </c>
      <c r="B63" s="76">
        <v>2</v>
      </c>
      <c r="C63" s="76">
        <v>3</v>
      </c>
      <c r="D63" s="76">
        <v>4</v>
      </c>
      <c r="E63" s="76">
        <v>5</v>
      </c>
      <c r="F63" s="76">
        <v>6</v>
      </c>
      <c r="G63" s="76">
        <v>7</v>
      </c>
    </row>
    <row r="64" spans="1:7" x14ac:dyDescent="0.25">
      <c r="A64" s="77"/>
      <c r="B64" s="77" t="s">
        <v>29</v>
      </c>
      <c r="C64" s="95">
        <f>C65+C69+C71+C73+C83+C80</f>
        <v>35295324.660000004</v>
      </c>
      <c r="D64" s="95">
        <f>D65+D69+D71+D73+D83+D80</f>
        <v>46396478.600000001</v>
      </c>
      <c r="E64" s="95">
        <f>E65+E69+E71+E73+E83+E80</f>
        <v>53868093</v>
      </c>
      <c r="F64" s="95">
        <f>F65+F69+F71+F73+F83+F80</f>
        <v>31554167</v>
      </c>
      <c r="G64" s="95">
        <f>G65+G69+G71+G73+G83+G80</f>
        <v>31554167</v>
      </c>
    </row>
    <row r="65" spans="1:7" x14ac:dyDescent="0.25">
      <c r="A65" s="77">
        <v>1</v>
      </c>
      <c r="B65" s="77" t="s">
        <v>166</v>
      </c>
      <c r="C65" s="87">
        <f>C66+C67+C68</f>
        <v>1027159.5800000001</v>
      </c>
      <c r="D65" s="87">
        <f t="shared" ref="D65:G65" si="13">D66+D67+D68</f>
        <v>977479</v>
      </c>
      <c r="E65" s="87">
        <f t="shared" si="13"/>
        <v>5513453</v>
      </c>
      <c r="F65" s="87">
        <f t="shared" si="13"/>
        <v>362000</v>
      </c>
      <c r="G65" s="87">
        <f t="shared" si="13"/>
        <v>362000</v>
      </c>
    </row>
    <row r="66" spans="1:7" x14ac:dyDescent="0.25">
      <c r="A66" s="80">
        <v>11</v>
      </c>
      <c r="B66" s="81" t="s">
        <v>95</v>
      </c>
      <c r="C66" s="88">
        <v>166970.51999999999</v>
      </c>
      <c r="D66" s="45">
        <v>353453</v>
      </c>
      <c r="E66" s="42">
        <v>513453</v>
      </c>
      <c r="F66" s="42">
        <v>362000</v>
      </c>
      <c r="G66" s="42">
        <v>362000</v>
      </c>
    </row>
    <row r="67" spans="1:7" x14ac:dyDescent="0.25">
      <c r="A67" s="80">
        <v>13</v>
      </c>
      <c r="B67" s="81" t="s">
        <v>96</v>
      </c>
      <c r="C67" s="88">
        <v>648938</v>
      </c>
      <c r="D67" s="45">
        <v>624026</v>
      </c>
      <c r="E67" s="42">
        <v>0</v>
      </c>
      <c r="F67" s="42">
        <v>0</v>
      </c>
      <c r="G67" s="42">
        <v>0</v>
      </c>
    </row>
    <row r="68" spans="1:7" x14ac:dyDescent="0.25">
      <c r="A68" s="90">
        <v>14</v>
      </c>
      <c r="B68" s="46" t="s">
        <v>97</v>
      </c>
      <c r="C68" s="88">
        <v>211251.06</v>
      </c>
      <c r="D68" s="107">
        <v>0</v>
      </c>
      <c r="E68" s="88">
        <v>5000000</v>
      </c>
      <c r="F68" s="88">
        <v>0</v>
      </c>
      <c r="G68" s="88">
        <v>0</v>
      </c>
    </row>
    <row r="69" spans="1:7" x14ac:dyDescent="0.25">
      <c r="A69" s="91">
        <v>3</v>
      </c>
      <c r="B69" s="77" t="s">
        <v>165</v>
      </c>
      <c r="C69" s="87">
        <f>C70</f>
        <v>3758877.73</v>
      </c>
      <c r="D69" s="87">
        <f t="shared" ref="D69:G69" si="14">D70</f>
        <v>3690653.6</v>
      </c>
      <c r="E69" s="87">
        <f t="shared" si="14"/>
        <v>3861300</v>
      </c>
      <c r="F69" s="87">
        <f t="shared" si="14"/>
        <v>3861300</v>
      </c>
      <c r="G69" s="87">
        <f t="shared" si="14"/>
        <v>3861300</v>
      </c>
    </row>
    <row r="70" spans="1:7" x14ac:dyDescent="0.25">
      <c r="A70" s="90">
        <v>31</v>
      </c>
      <c r="B70" s="92" t="s">
        <v>38</v>
      </c>
      <c r="C70" s="88">
        <v>3758877.73</v>
      </c>
      <c r="D70" s="42">
        <v>3690653.6</v>
      </c>
      <c r="E70" s="42">
        <v>3861300</v>
      </c>
      <c r="F70" s="42">
        <v>3861300</v>
      </c>
      <c r="G70" s="42">
        <v>3861300</v>
      </c>
    </row>
    <row r="71" spans="1:7" x14ac:dyDescent="0.25">
      <c r="A71" s="91">
        <v>4</v>
      </c>
      <c r="B71" s="77" t="s">
        <v>164</v>
      </c>
      <c r="C71" s="87">
        <f>C72</f>
        <v>3705771.66</v>
      </c>
      <c r="D71" s="87">
        <f t="shared" ref="D71:G71" si="15">D72</f>
        <v>3635690</v>
      </c>
      <c r="E71" s="87">
        <f t="shared" si="15"/>
        <v>3362700</v>
      </c>
      <c r="F71" s="87">
        <f t="shared" si="15"/>
        <v>3362700</v>
      </c>
      <c r="G71" s="87">
        <f t="shared" si="15"/>
        <v>3362700</v>
      </c>
    </row>
    <row r="72" spans="1:7" x14ac:dyDescent="0.25">
      <c r="A72" s="90">
        <v>43</v>
      </c>
      <c r="B72" s="92" t="s">
        <v>49</v>
      </c>
      <c r="C72" s="88">
        <v>3705771.66</v>
      </c>
      <c r="D72" s="42">
        <v>3635690</v>
      </c>
      <c r="E72" s="42">
        <v>3362700</v>
      </c>
      <c r="F72" s="42">
        <v>3362700</v>
      </c>
      <c r="G72" s="42">
        <v>3362700</v>
      </c>
    </row>
    <row r="73" spans="1:7" x14ac:dyDescent="0.25">
      <c r="A73" s="91">
        <v>5</v>
      </c>
      <c r="B73" s="106" t="s">
        <v>157</v>
      </c>
      <c r="C73" s="87">
        <f>C74+C75+C76+C77+C78+C79</f>
        <v>26773467.460000001</v>
      </c>
      <c r="D73" s="87">
        <f t="shared" ref="D73:G73" si="16">D74+D75+D76+D77+D78+D79</f>
        <v>38064656</v>
      </c>
      <c r="E73" s="87">
        <f t="shared" si="16"/>
        <v>41089780</v>
      </c>
      <c r="F73" s="87">
        <f t="shared" si="16"/>
        <v>23927307</v>
      </c>
      <c r="G73" s="87">
        <f t="shared" si="16"/>
        <v>23927307</v>
      </c>
    </row>
    <row r="74" spans="1:7" x14ac:dyDescent="0.25">
      <c r="A74" s="90">
        <v>52</v>
      </c>
      <c r="B74" s="46" t="s">
        <v>100</v>
      </c>
      <c r="C74" s="88">
        <v>508809.68</v>
      </c>
      <c r="D74" s="42">
        <v>15001490</v>
      </c>
      <c r="E74" s="42">
        <v>0</v>
      </c>
      <c r="F74" s="42">
        <v>0</v>
      </c>
      <c r="G74" s="42">
        <v>0</v>
      </c>
    </row>
    <row r="75" spans="1:7" x14ac:dyDescent="0.25">
      <c r="A75" s="90">
        <v>50</v>
      </c>
      <c r="B75" s="46" t="s">
        <v>156</v>
      </c>
      <c r="C75" s="88">
        <v>0</v>
      </c>
      <c r="D75" s="42">
        <v>0</v>
      </c>
      <c r="E75" s="42">
        <v>1340040</v>
      </c>
      <c r="F75" s="42">
        <v>1338540</v>
      </c>
      <c r="G75" s="42">
        <v>1338540</v>
      </c>
    </row>
    <row r="76" spans="1:7" x14ac:dyDescent="0.25">
      <c r="A76" s="90">
        <v>56</v>
      </c>
      <c r="B76" s="46" t="s">
        <v>101</v>
      </c>
      <c r="C76" s="88">
        <v>21131218.18</v>
      </c>
      <c r="D76" s="42">
        <v>22975916</v>
      </c>
      <c r="E76" s="42">
        <v>0</v>
      </c>
      <c r="F76" s="42">
        <v>0</v>
      </c>
      <c r="G76" s="42">
        <v>0</v>
      </c>
    </row>
    <row r="77" spans="1:7" x14ac:dyDescent="0.25">
      <c r="A77" s="90">
        <v>52</v>
      </c>
      <c r="B77" s="140" t="s">
        <v>155</v>
      </c>
      <c r="C77" s="88">
        <v>0</v>
      </c>
      <c r="D77" s="42">
        <v>0</v>
      </c>
      <c r="E77" s="42">
        <v>35121740</v>
      </c>
      <c r="F77" s="42">
        <v>22588767</v>
      </c>
      <c r="G77" s="42">
        <v>22588767</v>
      </c>
    </row>
    <row r="78" spans="1:7" x14ac:dyDescent="0.25">
      <c r="A78" s="90">
        <v>57</v>
      </c>
      <c r="B78" s="46" t="s">
        <v>183</v>
      </c>
      <c r="C78" s="88">
        <v>5133439.5999999996</v>
      </c>
      <c r="D78" s="42">
        <v>87250</v>
      </c>
      <c r="E78" s="42">
        <v>0</v>
      </c>
      <c r="F78" s="45">
        <v>0</v>
      </c>
      <c r="G78" s="45">
        <v>0</v>
      </c>
    </row>
    <row r="79" spans="1:7" x14ac:dyDescent="0.25">
      <c r="A79" s="90">
        <v>58</v>
      </c>
      <c r="B79" s="46" t="s">
        <v>158</v>
      </c>
      <c r="C79" s="88">
        <v>0</v>
      </c>
      <c r="D79" s="88">
        <v>0</v>
      </c>
      <c r="E79" s="88">
        <v>4628000</v>
      </c>
      <c r="F79" s="107">
        <v>0</v>
      </c>
      <c r="G79" s="107">
        <v>0</v>
      </c>
    </row>
    <row r="80" spans="1:7" x14ac:dyDescent="0.25">
      <c r="A80" s="91">
        <v>6</v>
      </c>
      <c r="B80" s="106" t="s">
        <v>162</v>
      </c>
      <c r="C80" s="87">
        <f>C81+C82</f>
        <v>22160.6</v>
      </c>
      <c r="D80" s="87">
        <f t="shared" ref="D80:G80" si="17">D81+D82</f>
        <v>16000</v>
      </c>
      <c r="E80" s="87">
        <f t="shared" si="17"/>
        <v>28860</v>
      </c>
      <c r="F80" s="87">
        <f t="shared" si="17"/>
        <v>28860</v>
      </c>
      <c r="G80" s="87">
        <f t="shared" si="17"/>
        <v>28860</v>
      </c>
    </row>
    <row r="81" spans="1:7" x14ac:dyDescent="0.25">
      <c r="A81" s="90">
        <v>62</v>
      </c>
      <c r="B81" s="46" t="s">
        <v>102</v>
      </c>
      <c r="C81" s="88">
        <v>22160.6</v>
      </c>
      <c r="D81" s="42">
        <v>16000</v>
      </c>
      <c r="E81" s="42">
        <v>0</v>
      </c>
      <c r="F81" s="42">
        <v>0</v>
      </c>
      <c r="G81" s="42">
        <v>0</v>
      </c>
    </row>
    <row r="82" spans="1:7" x14ac:dyDescent="0.25">
      <c r="A82" s="90">
        <v>61</v>
      </c>
      <c r="B82" s="46" t="s">
        <v>102</v>
      </c>
      <c r="C82" s="88">
        <v>0</v>
      </c>
      <c r="D82" s="88">
        <v>0</v>
      </c>
      <c r="E82" s="88">
        <v>28860</v>
      </c>
      <c r="F82" s="88">
        <v>28860</v>
      </c>
      <c r="G82" s="88">
        <v>28860</v>
      </c>
    </row>
    <row r="83" spans="1:7" ht="45" customHeight="1" x14ac:dyDescent="0.25">
      <c r="A83" s="91">
        <v>7</v>
      </c>
      <c r="B83" s="141" t="s">
        <v>163</v>
      </c>
      <c r="C83" s="87">
        <f>C84</f>
        <v>7887.63</v>
      </c>
      <c r="D83" s="87">
        <f t="shared" ref="D83:G83" si="18">D84</f>
        <v>12000</v>
      </c>
      <c r="E83" s="87">
        <f t="shared" si="18"/>
        <v>12000</v>
      </c>
      <c r="F83" s="87">
        <f t="shared" si="18"/>
        <v>12000</v>
      </c>
      <c r="G83" s="87">
        <f t="shared" si="18"/>
        <v>12000</v>
      </c>
    </row>
    <row r="84" spans="1:7" ht="30.75" customHeight="1" x14ac:dyDescent="0.25">
      <c r="A84" s="90">
        <v>71</v>
      </c>
      <c r="B84" s="101" t="s">
        <v>159</v>
      </c>
      <c r="C84" s="88">
        <v>7887.63</v>
      </c>
      <c r="D84" s="42">
        <v>12000</v>
      </c>
      <c r="E84" s="42">
        <v>12000</v>
      </c>
      <c r="F84" s="42">
        <v>12000</v>
      </c>
      <c r="G84" s="42">
        <v>12000</v>
      </c>
    </row>
    <row r="86" spans="1:7" x14ac:dyDescent="0.25">
      <c r="B86" s="213" t="s">
        <v>39</v>
      </c>
      <c r="C86" s="213"/>
      <c r="D86" s="213"/>
      <c r="E86" s="213"/>
      <c r="F86" s="213"/>
      <c r="G86" s="213"/>
    </row>
    <row r="87" spans="1:7" x14ac:dyDescent="0.25">
      <c r="B87" s="14"/>
      <c r="C87" s="14"/>
      <c r="D87" s="14"/>
      <c r="E87" s="14"/>
      <c r="F87" s="14"/>
      <c r="G87" s="14"/>
    </row>
    <row r="88" spans="1:7" ht="57" x14ac:dyDescent="0.25">
      <c r="A88" s="73" t="s">
        <v>36</v>
      </c>
      <c r="B88" s="74" t="s">
        <v>21</v>
      </c>
      <c r="C88" s="75" t="s">
        <v>116</v>
      </c>
      <c r="D88" s="75" t="s">
        <v>117</v>
      </c>
      <c r="E88" s="73" t="s">
        <v>118</v>
      </c>
      <c r="F88" s="73" t="s">
        <v>119</v>
      </c>
      <c r="G88" s="73" t="s">
        <v>120</v>
      </c>
    </row>
    <row r="89" spans="1:7" x14ac:dyDescent="0.25">
      <c r="A89" s="76">
        <v>1</v>
      </c>
      <c r="B89" s="76">
        <v>2</v>
      </c>
      <c r="C89" s="76">
        <v>3</v>
      </c>
      <c r="D89" s="76">
        <v>4</v>
      </c>
      <c r="E89" s="76">
        <v>5</v>
      </c>
      <c r="F89" s="76">
        <v>6</v>
      </c>
      <c r="G89" s="76">
        <v>7</v>
      </c>
    </row>
    <row r="90" spans="1:7" x14ac:dyDescent="0.25">
      <c r="A90" s="108"/>
      <c r="B90" s="77" t="s">
        <v>29</v>
      </c>
      <c r="C90" s="25">
        <f>C91</f>
        <v>35295324.659999996</v>
      </c>
      <c r="D90" s="25">
        <f>D91</f>
        <v>46396478.600000001</v>
      </c>
      <c r="E90" s="25">
        <f t="shared" ref="E90:G91" si="19">E91</f>
        <v>41335120</v>
      </c>
      <c r="F90" s="25">
        <f t="shared" si="19"/>
        <v>31554167</v>
      </c>
      <c r="G90" s="25">
        <f t="shared" si="19"/>
        <v>31554167</v>
      </c>
    </row>
    <row r="91" spans="1:7" x14ac:dyDescent="0.25">
      <c r="A91" s="108" t="s">
        <v>66</v>
      </c>
      <c r="B91" s="77" t="s">
        <v>67</v>
      </c>
      <c r="C91" s="25">
        <f>C92</f>
        <v>35295324.659999996</v>
      </c>
      <c r="D91" s="25">
        <f>D92</f>
        <v>46396478.600000001</v>
      </c>
      <c r="E91" s="25">
        <f t="shared" si="19"/>
        <v>41335120</v>
      </c>
      <c r="F91" s="25">
        <f t="shared" si="19"/>
        <v>31554167</v>
      </c>
      <c r="G91" s="25">
        <f t="shared" si="19"/>
        <v>31554167</v>
      </c>
    </row>
    <row r="92" spans="1:7" x14ac:dyDescent="0.25">
      <c r="A92" s="109" t="s">
        <v>68</v>
      </c>
      <c r="B92" s="81" t="s">
        <v>69</v>
      </c>
      <c r="C92" s="54">
        <v>35295324.659999996</v>
      </c>
      <c r="D92" s="42">
        <v>46396478.600000001</v>
      </c>
      <c r="E92" s="42">
        <v>41335120</v>
      </c>
      <c r="F92" s="42">
        <v>31554167</v>
      </c>
      <c r="G92" s="42">
        <v>31554167</v>
      </c>
    </row>
  </sheetData>
  <mergeCells count="4">
    <mergeCell ref="B86:G86"/>
    <mergeCell ref="A2:G2"/>
    <mergeCell ref="A4:G4"/>
    <mergeCell ref="A36:G3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2" manualBreakCount="2">
    <brk id="34" max="6" man="1"/>
    <brk id="84" max="6" man="1"/>
  </rowBreaks>
  <ignoredErrors>
    <ignoredError sqref="A91:A9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topLeftCell="A28" workbookViewId="0">
      <selection activeCell="G31" sqref="G31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4" width="19.5703125" style="2" customWidth="1"/>
    <col min="5" max="8" width="19.42578125" style="2" customWidth="1"/>
    <col min="9" max="10" width="25.28515625" style="2" customWidth="1"/>
    <col min="11" max="16384" width="8.85546875" style="2"/>
  </cols>
  <sheetData>
    <row r="1" spans="1:10" ht="18.75" x14ac:dyDescent="0.25">
      <c r="A1" s="13"/>
      <c r="B1" s="14"/>
      <c r="C1" s="14"/>
      <c r="D1" s="14"/>
      <c r="E1" s="14"/>
      <c r="F1" s="14"/>
      <c r="G1" s="14"/>
      <c r="H1" s="1"/>
      <c r="I1" s="1"/>
      <c r="J1" s="1"/>
    </row>
    <row r="2" spans="1:10" ht="15.6" customHeight="1" x14ac:dyDescent="0.25">
      <c r="A2" s="214" t="s">
        <v>40</v>
      </c>
      <c r="B2" s="214"/>
      <c r="C2" s="214"/>
      <c r="D2" s="214"/>
      <c r="E2" s="214"/>
      <c r="F2" s="214"/>
      <c r="G2" s="214"/>
      <c r="H2" s="7"/>
      <c r="I2" s="4"/>
      <c r="J2" s="4"/>
    </row>
    <row r="3" spans="1:10" ht="18.75" x14ac:dyDescent="0.25">
      <c r="A3" s="14"/>
      <c r="B3" s="14"/>
      <c r="C3" s="14"/>
      <c r="D3" s="14"/>
      <c r="E3" s="14"/>
      <c r="F3" s="14"/>
      <c r="G3" s="14"/>
      <c r="H3" s="1"/>
      <c r="I3" s="3"/>
      <c r="J3" s="3"/>
    </row>
    <row r="4" spans="1:10" ht="15.6" customHeight="1" x14ac:dyDescent="0.25">
      <c r="A4" s="214" t="s">
        <v>41</v>
      </c>
      <c r="B4" s="214"/>
      <c r="C4" s="214"/>
      <c r="D4" s="214"/>
      <c r="E4" s="214"/>
      <c r="F4" s="214"/>
      <c r="G4" s="214"/>
      <c r="H4" s="7"/>
      <c r="I4" s="5"/>
      <c r="J4" s="5"/>
    </row>
    <row r="5" spans="1:10" ht="18.75" x14ac:dyDescent="0.25">
      <c r="A5" s="14"/>
      <c r="B5" s="14"/>
      <c r="C5" s="14"/>
      <c r="D5" s="14"/>
      <c r="E5" s="14"/>
      <c r="F5" s="14"/>
      <c r="G5" s="14"/>
      <c r="H5" s="1"/>
      <c r="I5" s="3"/>
      <c r="J5" s="3"/>
    </row>
    <row r="6" spans="1:10" ht="57" x14ac:dyDescent="0.25">
      <c r="A6" s="73" t="s">
        <v>36</v>
      </c>
      <c r="B6" s="74" t="s">
        <v>21</v>
      </c>
      <c r="C6" s="75" t="s">
        <v>116</v>
      </c>
      <c r="D6" s="75" t="s">
        <v>117</v>
      </c>
      <c r="E6" s="73" t="s">
        <v>118</v>
      </c>
      <c r="F6" s="73" t="s">
        <v>119</v>
      </c>
      <c r="G6" s="73" t="s">
        <v>120</v>
      </c>
    </row>
    <row r="7" spans="1:10" s="6" customFormat="1" x14ac:dyDescent="0.2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</row>
    <row r="8" spans="1:10" x14ac:dyDescent="0.25">
      <c r="A8" s="77">
        <v>8</v>
      </c>
      <c r="B8" s="77" t="s">
        <v>42</v>
      </c>
      <c r="C8" s="78">
        <f t="shared" ref="C8:G8" si="0">C9</f>
        <v>0</v>
      </c>
      <c r="D8" s="78">
        <f t="shared" si="0"/>
        <v>0</v>
      </c>
      <c r="E8" s="85">
        <f t="shared" si="0"/>
        <v>0</v>
      </c>
      <c r="F8" s="85">
        <f t="shared" si="0"/>
        <v>0</v>
      </c>
      <c r="G8" s="85">
        <f t="shared" si="0"/>
        <v>0</v>
      </c>
    </row>
    <row r="9" spans="1:10" x14ac:dyDescent="0.25">
      <c r="A9" s="80">
        <v>84</v>
      </c>
      <c r="B9" s="81" t="s">
        <v>43</v>
      </c>
      <c r="C9" s="82">
        <v>0</v>
      </c>
      <c r="D9" s="82">
        <v>0</v>
      </c>
      <c r="E9" s="79">
        <v>0</v>
      </c>
      <c r="F9" s="79">
        <v>0</v>
      </c>
      <c r="G9" s="79">
        <v>0</v>
      </c>
    </row>
    <row r="10" spans="1:10" x14ac:dyDescent="0.25">
      <c r="A10" s="80"/>
      <c r="B10" s="83"/>
      <c r="C10" s="82"/>
      <c r="D10" s="82"/>
      <c r="E10" s="79"/>
      <c r="F10" s="79"/>
      <c r="G10" s="79"/>
    </row>
    <row r="11" spans="1:10" x14ac:dyDescent="0.25">
      <c r="A11" s="77">
        <v>5</v>
      </c>
      <c r="B11" s="84" t="s">
        <v>44</v>
      </c>
      <c r="C11" s="78">
        <f t="shared" ref="C11:G11" si="1">C12</f>
        <v>0</v>
      </c>
      <c r="D11" s="78">
        <f t="shared" si="1"/>
        <v>0</v>
      </c>
      <c r="E11" s="85">
        <f t="shared" si="1"/>
        <v>0</v>
      </c>
      <c r="F11" s="85">
        <f t="shared" si="1"/>
        <v>0</v>
      </c>
      <c r="G11" s="85">
        <f t="shared" si="1"/>
        <v>0</v>
      </c>
    </row>
    <row r="12" spans="1:10" ht="30" x14ac:dyDescent="0.25">
      <c r="A12" s="80">
        <v>54</v>
      </c>
      <c r="B12" s="86" t="s">
        <v>45</v>
      </c>
      <c r="C12" s="110">
        <v>0</v>
      </c>
      <c r="D12" s="110">
        <v>0</v>
      </c>
      <c r="E12" s="79">
        <v>0</v>
      </c>
      <c r="F12" s="79">
        <v>0</v>
      </c>
      <c r="G12" s="79">
        <v>0</v>
      </c>
    </row>
    <row r="13" spans="1:10" x14ac:dyDescent="0.25">
      <c r="A13" s="80"/>
      <c r="B13" s="84"/>
      <c r="C13" s="82"/>
      <c r="D13" s="82"/>
      <c r="E13" s="79"/>
      <c r="F13" s="79"/>
      <c r="G13" s="79"/>
    </row>
    <row r="16" spans="1:10" ht="15.75" x14ac:dyDescent="0.25">
      <c r="B16" s="214" t="s">
        <v>46</v>
      </c>
      <c r="C16" s="214"/>
      <c r="D16" s="214"/>
      <c r="E16" s="214"/>
      <c r="F16" s="214"/>
      <c r="G16" s="214"/>
    </row>
    <row r="17" spans="1:7" x14ac:dyDescent="0.25">
      <c r="B17" s="14"/>
      <c r="C17" s="14"/>
      <c r="D17" s="14"/>
      <c r="E17" s="14"/>
      <c r="F17" s="14"/>
      <c r="G17" s="14"/>
    </row>
    <row r="18" spans="1:7" ht="57" x14ac:dyDescent="0.25">
      <c r="A18" s="73" t="s">
        <v>36</v>
      </c>
      <c r="B18" s="74" t="s">
        <v>21</v>
      </c>
      <c r="C18" s="75" t="s">
        <v>116</v>
      </c>
      <c r="D18" s="75" t="s">
        <v>117</v>
      </c>
      <c r="E18" s="73" t="s">
        <v>118</v>
      </c>
      <c r="F18" s="73" t="s">
        <v>119</v>
      </c>
      <c r="G18" s="73" t="s">
        <v>120</v>
      </c>
    </row>
    <row r="19" spans="1:7" x14ac:dyDescent="0.25">
      <c r="A19" s="76">
        <v>1</v>
      </c>
      <c r="B19" s="76">
        <v>2</v>
      </c>
      <c r="C19" s="76">
        <v>3</v>
      </c>
      <c r="D19" s="76">
        <v>4</v>
      </c>
      <c r="E19" s="76">
        <v>5</v>
      </c>
      <c r="F19" s="76">
        <v>6</v>
      </c>
      <c r="G19" s="76">
        <v>7</v>
      </c>
    </row>
    <row r="20" spans="1:7" x14ac:dyDescent="0.25">
      <c r="A20" s="8"/>
      <c r="B20" s="77" t="s">
        <v>94</v>
      </c>
      <c r="C20" s="12">
        <f>C21</f>
        <v>0</v>
      </c>
      <c r="D20" s="12">
        <f t="shared" ref="D20:G20" si="2">D21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</row>
    <row r="21" spans="1:7" x14ac:dyDescent="0.25">
      <c r="A21" s="77">
        <v>8</v>
      </c>
      <c r="B21" s="77" t="s">
        <v>51</v>
      </c>
      <c r="C21" s="87">
        <f>C22</f>
        <v>0</v>
      </c>
      <c r="D21" s="87">
        <f t="shared" ref="D21:G21" si="3">D22</f>
        <v>0</v>
      </c>
      <c r="E21" s="87">
        <f t="shared" si="3"/>
        <v>0</v>
      </c>
      <c r="F21" s="87">
        <f t="shared" si="3"/>
        <v>0</v>
      </c>
      <c r="G21" s="87">
        <f t="shared" si="3"/>
        <v>0</v>
      </c>
    </row>
    <row r="22" spans="1:7" x14ac:dyDescent="0.25">
      <c r="A22" s="80">
        <v>81</v>
      </c>
      <c r="B22" s="81" t="s">
        <v>52</v>
      </c>
      <c r="C22" s="88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8"/>
      <c r="B23" s="89"/>
      <c r="C23" s="11"/>
      <c r="D23" s="11"/>
      <c r="E23" s="11"/>
      <c r="F23" s="11"/>
      <c r="G23" s="11"/>
    </row>
    <row r="24" spans="1:7" x14ac:dyDescent="0.25">
      <c r="A24" s="8"/>
      <c r="B24" s="77" t="s">
        <v>47</v>
      </c>
      <c r="C24" s="12">
        <f>C25+C27+C29</f>
        <v>0</v>
      </c>
      <c r="D24" s="12">
        <f>D25+D27+D29</f>
        <v>0</v>
      </c>
      <c r="E24" s="12">
        <f>E25+E27+E29</f>
        <v>0</v>
      </c>
      <c r="F24" s="12">
        <f>F25+F27+F29</f>
        <v>0</v>
      </c>
      <c r="G24" s="12">
        <f>G25+G27+G29</f>
        <v>0</v>
      </c>
    </row>
    <row r="25" spans="1:7" x14ac:dyDescent="0.25">
      <c r="A25" s="77">
        <v>1</v>
      </c>
      <c r="B25" s="77" t="s">
        <v>37</v>
      </c>
      <c r="C25" s="78">
        <f>C26</f>
        <v>0</v>
      </c>
      <c r="D25" s="78">
        <f t="shared" ref="D25:G25" si="4">D26</f>
        <v>0</v>
      </c>
      <c r="E25" s="78">
        <f t="shared" si="4"/>
        <v>0</v>
      </c>
      <c r="F25" s="78">
        <f t="shared" si="4"/>
        <v>0</v>
      </c>
      <c r="G25" s="78">
        <f t="shared" si="4"/>
        <v>0</v>
      </c>
    </row>
    <row r="26" spans="1:7" x14ac:dyDescent="0.25">
      <c r="A26" s="9">
        <v>13</v>
      </c>
      <c r="B26" s="81" t="s">
        <v>70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77">
        <v>3</v>
      </c>
      <c r="B27" s="77" t="s">
        <v>50</v>
      </c>
      <c r="C27" s="78">
        <f>C28</f>
        <v>0</v>
      </c>
      <c r="D27" s="78">
        <f t="shared" ref="D27:G27" si="5">D28</f>
        <v>0</v>
      </c>
      <c r="E27" s="85">
        <f t="shared" si="5"/>
        <v>0</v>
      </c>
      <c r="F27" s="85">
        <f t="shared" si="5"/>
        <v>0</v>
      </c>
      <c r="G27" s="85">
        <f t="shared" si="5"/>
        <v>0</v>
      </c>
    </row>
    <row r="28" spans="1:7" x14ac:dyDescent="0.25">
      <c r="A28" s="80">
        <v>31</v>
      </c>
      <c r="B28" s="81" t="s">
        <v>38</v>
      </c>
      <c r="C28" s="82">
        <v>0</v>
      </c>
      <c r="D28" s="82">
        <v>0</v>
      </c>
      <c r="E28" s="79">
        <v>0</v>
      </c>
      <c r="F28" s="79">
        <v>0</v>
      </c>
      <c r="G28" s="79">
        <v>0</v>
      </c>
    </row>
    <row r="29" spans="1:7" x14ac:dyDescent="0.25">
      <c r="A29" s="77">
        <v>8</v>
      </c>
      <c r="B29" s="77" t="s">
        <v>52</v>
      </c>
      <c r="C29" s="78">
        <f>C30</f>
        <v>0</v>
      </c>
      <c r="D29" s="78">
        <f t="shared" ref="D29:G29" si="6">D30</f>
        <v>0</v>
      </c>
      <c r="E29" s="85">
        <f t="shared" si="6"/>
        <v>0</v>
      </c>
      <c r="F29" s="85">
        <f t="shared" si="6"/>
        <v>0</v>
      </c>
      <c r="G29" s="85">
        <f t="shared" si="6"/>
        <v>0</v>
      </c>
    </row>
    <row r="30" spans="1:7" x14ac:dyDescent="0.25">
      <c r="A30" s="80">
        <v>81</v>
      </c>
      <c r="B30" s="81" t="s">
        <v>71</v>
      </c>
      <c r="C30" s="82">
        <v>0</v>
      </c>
      <c r="D30" s="82">
        <v>0</v>
      </c>
      <c r="E30" s="79">
        <v>0</v>
      </c>
      <c r="F30" s="79">
        <v>0</v>
      </c>
      <c r="G30" s="79">
        <v>0</v>
      </c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7"/>
  <sheetViews>
    <sheetView tabSelected="1" topLeftCell="A127" zoomScaleNormal="100" workbookViewId="0">
      <selection activeCell="F146" sqref="F146"/>
    </sheetView>
  </sheetViews>
  <sheetFormatPr defaultColWidth="8.85546875" defaultRowHeight="15" x14ac:dyDescent="0.25"/>
  <cols>
    <col min="1" max="1" width="22.85546875" style="2" customWidth="1"/>
    <col min="2" max="2" width="34.28515625" style="2" hidden="1" customWidth="1"/>
    <col min="3" max="3" width="4" style="2" customWidth="1"/>
    <col min="4" max="4" width="57.85546875" style="2" customWidth="1"/>
    <col min="5" max="7" width="25.28515625" style="2" customWidth="1"/>
    <col min="8" max="8" width="23.85546875" style="2" customWidth="1"/>
    <col min="9" max="9" width="23" style="2" customWidth="1"/>
    <col min="10" max="16384" width="8.85546875" style="2"/>
  </cols>
  <sheetData>
    <row r="1" spans="1:9" x14ac:dyDescent="0.25">
      <c r="A1" s="13"/>
      <c r="B1" s="14"/>
      <c r="C1" s="14"/>
      <c r="D1" s="14"/>
      <c r="E1" s="14"/>
      <c r="F1" s="15"/>
      <c r="G1" s="15"/>
    </row>
    <row r="2" spans="1:9" ht="23.25" customHeight="1" x14ac:dyDescent="0.25">
      <c r="A2" s="214" t="s">
        <v>48</v>
      </c>
      <c r="B2" s="214"/>
      <c r="C2" s="214"/>
      <c r="D2" s="214"/>
      <c r="E2" s="214"/>
      <c r="F2" s="214"/>
      <c r="G2" s="214"/>
      <c r="H2" s="214"/>
      <c r="I2" s="214"/>
    </row>
    <row r="3" spans="1:9" x14ac:dyDescent="0.25">
      <c r="A3" s="14"/>
      <c r="B3" s="14"/>
      <c r="C3" s="14"/>
      <c r="D3" s="14"/>
      <c r="E3" s="14"/>
      <c r="F3" s="15"/>
      <c r="G3" s="15"/>
    </row>
    <row r="4" spans="1:9" ht="28.5" x14ac:dyDescent="0.25">
      <c r="A4" s="248" t="s">
        <v>72</v>
      </c>
      <c r="B4" s="249"/>
      <c r="C4" s="249"/>
      <c r="D4" s="250"/>
      <c r="E4" s="16" t="s">
        <v>121</v>
      </c>
      <c r="F4" s="17" t="s">
        <v>122</v>
      </c>
      <c r="G4" s="17" t="s">
        <v>123</v>
      </c>
      <c r="H4" s="18" t="s">
        <v>73</v>
      </c>
      <c r="I4" s="18" t="s">
        <v>124</v>
      </c>
    </row>
    <row r="5" spans="1:9" x14ac:dyDescent="0.25">
      <c r="A5" s="248">
        <v>1</v>
      </c>
      <c r="B5" s="249"/>
      <c r="C5" s="249"/>
      <c r="D5" s="250"/>
      <c r="E5" s="17">
        <v>2</v>
      </c>
      <c r="F5" s="17">
        <v>3</v>
      </c>
      <c r="G5" s="19">
        <v>4</v>
      </c>
      <c r="H5" s="20">
        <v>5</v>
      </c>
      <c r="I5" s="21">
        <v>6</v>
      </c>
    </row>
    <row r="6" spans="1:9" ht="15" customHeight="1" x14ac:dyDescent="0.25">
      <c r="A6" s="221" t="s">
        <v>150</v>
      </c>
      <c r="B6" s="222"/>
      <c r="C6" s="222"/>
      <c r="D6" s="223"/>
      <c r="E6" s="138">
        <f>E7+E8+E9</f>
        <v>1027159.5800000001</v>
      </c>
      <c r="F6" s="138">
        <f t="shared" ref="F6:I6" si="0">F7+F8+F9</f>
        <v>977479</v>
      </c>
      <c r="G6" s="138">
        <f t="shared" si="0"/>
        <v>5513453</v>
      </c>
      <c r="H6" s="138">
        <f t="shared" si="0"/>
        <v>362000</v>
      </c>
      <c r="I6" s="138">
        <f t="shared" si="0"/>
        <v>362000</v>
      </c>
    </row>
    <row r="7" spans="1:9" x14ac:dyDescent="0.25">
      <c r="A7" s="215" t="s">
        <v>169</v>
      </c>
      <c r="B7" s="216"/>
      <c r="C7" s="216"/>
      <c r="D7" s="217"/>
      <c r="E7" s="22">
        <f>E126+E141+E132</f>
        <v>166970.52000000002</v>
      </c>
      <c r="F7" s="22">
        <f>F126+F141+F132</f>
        <v>353453</v>
      </c>
      <c r="G7" s="22">
        <f>G126+G141+G132</f>
        <v>253453</v>
      </c>
      <c r="H7" s="22">
        <f>H126+H141+H132</f>
        <v>362000</v>
      </c>
      <c r="I7" s="22">
        <f>I126+I141+I132</f>
        <v>362000</v>
      </c>
    </row>
    <row r="8" spans="1:9" x14ac:dyDescent="0.25">
      <c r="A8" s="215" t="s">
        <v>170</v>
      </c>
      <c r="B8" s="216"/>
      <c r="C8" s="216"/>
      <c r="D8" s="217"/>
      <c r="E8" s="22">
        <f>E111</f>
        <v>648938</v>
      </c>
      <c r="F8" s="22">
        <f t="shared" ref="F8:I8" si="1">F111</f>
        <v>624026</v>
      </c>
      <c r="G8" s="22">
        <f t="shared" si="1"/>
        <v>0</v>
      </c>
      <c r="H8" s="22">
        <f t="shared" si="1"/>
        <v>0</v>
      </c>
      <c r="I8" s="22">
        <f t="shared" si="1"/>
        <v>0</v>
      </c>
    </row>
    <row r="9" spans="1:9" x14ac:dyDescent="0.25">
      <c r="A9" s="215" t="s">
        <v>171</v>
      </c>
      <c r="B9" s="216"/>
      <c r="C9" s="216"/>
      <c r="D9" s="217"/>
      <c r="E9" s="22">
        <f>E37</f>
        <v>211251.06</v>
      </c>
      <c r="F9" s="22">
        <f>F135</f>
        <v>0</v>
      </c>
      <c r="G9" s="22">
        <f>G135</f>
        <v>5260000</v>
      </c>
      <c r="H9" s="22">
        <f>H135</f>
        <v>0</v>
      </c>
      <c r="I9" s="22">
        <f>I135</f>
        <v>0</v>
      </c>
    </row>
    <row r="10" spans="1:9" x14ac:dyDescent="0.25">
      <c r="A10" s="221" t="s">
        <v>151</v>
      </c>
      <c r="B10" s="222"/>
      <c r="C10" s="222"/>
      <c r="D10" s="223"/>
      <c r="E10" s="138">
        <f>E11</f>
        <v>3758877.73</v>
      </c>
      <c r="F10" s="138">
        <f t="shared" ref="F10:I10" si="2">F11</f>
        <v>3690653.6</v>
      </c>
      <c r="G10" s="138">
        <f t="shared" si="2"/>
        <v>3861300</v>
      </c>
      <c r="H10" s="138">
        <f t="shared" si="2"/>
        <v>3861300</v>
      </c>
      <c r="I10" s="138">
        <f t="shared" si="2"/>
        <v>3861300</v>
      </c>
    </row>
    <row r="11" spans="1:9" x14ac:dyDescent="0.25">
      <c r="A11" s="215" t="s">
        <v>172</v>
      </c>
      <c r="B11" s="216"/>
      <c r="C11" s="216"/>
      <c r="D11" s="217"/>
      <c r="E11" s="22">
        <f>E40</f>
        <v>3758877.73</v>
      </c>
      <c r="F11" s="22">
        <f>F40</f>
        <v>3690653.6</v>
      </c>
      <c r="G11" s="23">
        <f>G40</f>
        <v>3861300</v>
      </c>
      <c r="H11" s="23">
        <f t="shared" ref="H11:I11" si="3">H40</f>
        <v>3861300</v>
      </c>
      <c r="I11" s="22">
        <f t="shared" si="3"/>
        <v>3861300</v>
      </c>
    </row>
    <row r="12" spans="1:9" x14ac:dyDescent="0.25">
      <c r="A12" s="221" t="s">
        <v>152</v>
      </c>
      <c r="B12" s="222"/>
      <c r="C12" s="222"/>
      <c r="D12" s="223"/>
      <c r="E12" s="138">
        <f>E13</f>
        <v>3705771.6599999997</v>
      </c>
      <c r="F12" s="138">
        <f t="shared" ref="F12:I12" si="4">F13</f>
        <v>3635690</v>
      </c>
      <c r="G12" s="138">
        <f t="shared" si="4"/>
        <v>3362700</v>
      </c>
      <c r="H12" s="138">
        <f t="shared" si="4"/>
        <v>3362700</v>
      </c>
      <c r="I12" s="138">
        <f t="shared" si="4"/>
        <v>3362700</v>
      </c>
    </row>
    <row r="13" spans="1:9" x14ac:dyDescent="0.25">
      <c r="A13" s="215" t="s">
        <v>173</v>
      </c>
      <c r="B13" s="216"/>
      <c r="C13" s="216"/>
      <c r="D13" s="217"/>
      <c r="E13" s="22">
        <f>E51</f>
        <v>3705771.6599999997</v>
      </c>
      <c r="F13" s="22">
        <f>F51</f>
        <v>3635690</v>
      </c>
      <c r="G13" s="23">
        <f>G51</f>
        <v>3362700</v>
      </c>
      <c r="H13" s="23">
        <f t="shared" ref="H13:I13" si="5">H51</f>
        <v>3362700</v>
      </c>
      <c r="I13" s="22">
        <f t="shared" si="5"/>
        <v>3362700</v>
      </c>
    </row>
    <row r="14" spans="1:9" x14ac:dyDescent="0.25">
      <c r="A14" s="135" t="s">
        <v>148</v>
      </c>
      <c r="B14" s="136"/>
      <c r="C14" s="136"/>
      <c r="D14" s="137"/>
      <c r="E14" s="138">
        <f>E15+E19+E22+E24+E26</f>
        <v>26773467.460000001</v>
      </c>
      <c r="F14" s="138">
        <f t="shared" ref="F14:I14" si="6">F15+F19+F22+F24+F26</f>
        <v>46705656</v>
      </c>
      <c r="G14" s="138">
        <f>G15+G19+G22+G24+G26</f>
        <v>41089780</v>
      </c>
      <c r="H14" s="138">
        <f t="shared" si="6"/>
        <v>23927307</v>
      </c>
      <c r="I14" s="138">
        <f t="shared" si="6"/>
        <v>23927307</v>
      </c>
    </row>
    <row r="15" spans="1:9" ht="15" customHeight="1" x14ac:dyDescent="0.25">
      <c r="A15" s="224" t="s">
        <v>175</v>
      </c>
      <c r="B15" s="225"/>
      <c r="C15" s="225"/>
      <c r="D15" s="226"/>
      <c r="E15" s="139">
        <f>E16+E17+E18</f>
        <v>0</v>
      </c>
      <c r="F15" s="139">
        <f t="shared" ref="F15:I15" si="7">F16+F17+F18</f>
        <v>0</v>
      </c>
      <c r="G15" s="139">
        <f>G16+G17+G18</f>
        <v>1340040</v>
      </c>
      <c r="H15" s="139">
        <f>H16+H17+H18</f>
        <v>1338540</v>
      </c>
      <c r="I15" s="139">
        <f t="shared" si="7"/>
        <v>1338540</v>
      </c>
    </row>
    <row r="16" spans="1:9" x14ac:dyDescent="0.25">
      <c r="A16" s="215" t="s">
        <v>143</v>
      </c>
      <c r="B16" s="216"/>
      <c r="C16" s="216"/>
      <c r="D16" s="217"/>
      <c r="E16" s="22">
        <f>E64</f>
        <v>0</v>
      </c>
      <c r="F16" s="22">
        <f t="shared" ref="F16:I16" si="8">F64</f>
        <v>0</v>
      </c>
      <c r="G16" s="22">
        <f t="shared" si="8"/>
        <v>714514</v>
      </c>
      <c r="H16" s="22">
        <f t="shared" si="8"/>
        <v>714514</v>
      </c>
      <c r="I16" s="22">
        <f t="shared" si="8"/>
        <v>714514</v>
      </c>
    </row>
    <row r="17" spans="1:9" ht="30" customHeight="1" x14ac:dyDescent="0.25">
      <c r="A17" s="215" t="s">
        <v>141</v>
      </c>
      <c r="B17" s="216"/>
      <c r="C17" s="216"/>
      <c r="D17" s="217"/>
      <c r="E17" s="22">
        <f>E67</f>
        <v>0</v>
      </c>
      <c r="F17" s="22">
        <f t="shared" ref="F17:I17" si="9">F67</f>
        <v>0</v>
      </c>
      <c r="G17" s="22">
        <f t="shared" si="9"/>
        <v>1500</v>
      </c>
      <c r="H17" s="22">
        <f t="shared" si="9"/>
        <v>0</v>
      </c>
      <c r="I17" s="22">
        <f t="shared" si="9"/>
        <v>0</v>
      </c>
    </row>
    <row r="18" spans="1:9" ht="15" customHeight="1" x14ac:dyDescent="0.25">
      <c r="A18" s="215" t="s">
        <v>149</v>
      </c>
      <c r="B18" s="216"/>
      <c r="C18" s="216"/>
      <c r="D18" s="217"/>
      <c r="E18" s="22">
        <f>E117</f>
        <v>0</v>
      </c>
      <c r="F18" s="22">
        <f t="shared" ref="F18:I18" si="10">F117</f>
        <v>0</v>
      </c>
      <c r="G18" s="22">
        <f t="shared" si="10"/>
        <v>624026</v>
      </c>
      <c r="H18" s="22">
        <f t="shared" si="10"/>
        <v>624026</v>
      </c>
      <c r="I18" s="22">
        <f t="shared" si="10"/>
        <v>624026</v>
      </c>
    </row>
    <row r="19" spans="1:9" ht="15" customHeight="1" x14ac:dyDescent="0.25">
      <c r="A19" s="224" t="s">
        <v>174</v>
      </c>
      <c r="B19" s="225"/>
      <c r="C19" s="225"/>
      <c r="D19" s="226"/>
      <c r="E19" s="139">
        <f>E21+E20</f>
        <v>508809.68000000005</v>
      </c>
      <c r="F19" s="139">
        <f t="shared" ref="F19:I19" si="11">F21+F20</f>
        <v>15001490</v>
      </c>
      <c r="G19" s="139">
        <f t="shared" si="11"/>
        <v>35121740</v>
      </c>
      <c r="H19" s="139">
        <f t="shared" si="11"/>
        <v>22588767</v>
      </c>
      <c r="I19" s="139">
        <f t="shared" si="11"/>
        <v>22588767</v>
      </c>
    </row>
    <row r="20" spans="1:9" ht="15" customHeight="1" x14ac:dyDescent="0.25">
      <c r="A20" s="215" t="s">
        <v>180</v>
      </c>
      <c r="B20" s="216"/>
      <c r="C20" s="216"/>
      <c r="D20" s="217"/>
      <c r="E20" s="22">
        <f>E56</f>
        <v>508809.68000000005</v>
      </c>
      <c r="F20" s="22">
        <f t="shared" ref="F20:I20" si="12">F56</f>
        <v>15001490</v>
      </c>
      <c r="G20" s="22">
        <f t="shared" si="12"/>
        <v>0</v>
      </c>
      <c r="H20" s="22">
        <f t="shared" si="12"/>
        <v>0</v>
      </c>
      <c r="I20" s="22">
        <f t="shared" si="12"/>
        <v>0</v>
      </c>
    </row>
    <row r="21" spans="1:9" x14ac:dyDescent="0.25">
      <c r="A21" s="215" t="s">
        <v>181</v>
      </c>
      <c r="B21" s="216"/>
      <c r="C21" s="216"/>
      <c r="D21" s="217"/>
      <c r="E21" s="22">
        <f>E76</f>
        <v>0</v>
      </c>
      <c r="F21" s="22">
        <f t="shared" ref="F21:I21" si="13">F76</f>
        <v>0</v>
      </c>
      <c r="G21" s="22">
        <f t="shared" si="13"/>
        <v>35121740</v>
      </c>
      <c r="H21" s="22">
        <f t="shared" si="13"/>
        <v>22588767</v>
      </c>
      <c r="I21" s="22">
        <f t="shared" si="13"/>
        <v>22588767</v>
      </c>
    </row>
    <row r="22" spans="1:9" x14ac:dyDescent="0.25">
      <c r="A22" s="224" t="s">
        <v>176</v>
      </c>
      <c r="B22" s="225"/>
      <c r="C22" s="225"/>
      <c r="D22" s="226"/>
      <c r="E22" s="139">
        <f>E23</f>
        <v>21131218.18</v>
      </c>
      <c r="F22" s="139">
        <f t="shared" ref="F22:I22" si="14">F23</f>
        <v>31616916</v>
      </c>
      <c r="G22" s="139">
        <f t="shared" si="14"/>
        <v>0</v>
      </c>
      <c r="H22" s="139">
        <f t="shared" si="14"/>
        <v>0</v>
      </c>
      <c r="I22" s="139">
        <f t="shared" si="14"/>
        <v>0</v>
      </c>
    </row>
    <row r="23" spans="1:9" ht="15" customHeight="1" x14ac:dyDescent="0.25">
      <c r="A23" s="215" t="s">
        <v>178</v>
      </c>
      <c r="B23" s="216"/>
      <c r="C23" s="216"/>
      <c r="D23" s="217"/>
      <c r="E23" s="22">
        <f>E70</f>
        <v>21131218.18</v>
      </c>
      <c r="F23" s="22">
        <f t="shared" ref="F23:I23" si="15">F70</f>
        <v>31616916</v>
      </c>
      <c r="G23" s="22">
        <f t="shared" si="15"/>
        <v>0</v>
      </c>
      <c r="H23" s="22">
        <f t="shared" si="15"/>
        <v>0</v>
      </c>
      <c r="I23" s="22">
        <f t="shared" si="15"/>
        <v>0</v>
      </c>
    </row>
    <row r="24" spans="1:9" ht="15" customHeight="1" x14ac:dyDescent="0.25">
      <c r="A24" s="224" t="s">
        <v>177</v>
      </c>
      <c r="B24" s="225"/>
      <c r="C24" s="225"/>
      <c r="D24" s="226"/>
      <c r="E24" s="139">
        <f>E25</f>
        <v>5133439.5999999996</v>
      </c>
      <c r="F24" s="139">
        <f t="shared" ref="F24:I24" si="16">F25</f>
        <v>87250</v>
      </c>
      <c r="G24" s="139">
        <f t="shared" si="16"/>
        <v>0</v>
      </c>
      <c r="H24" s="139">
        <f t="shared" si="16"/>
        <v>0</v>
      </c>
      <c r="I24" s="139">
        <f t="shared" si="16"/>
        <v>0</v>
      </c>
    </row>
    <row r="25" spans="1:9" ht="15" customHeight="1" x14ac:dyDescent="0.25">
      <c r="A25" s="215" t="s">
        <v>182</v>
      </c>
      <c r="B25" s="216"/>
      <c r="C25" s="216"/>
      <c r="D25" s="217"/>
      <c r="E25" s="22">
        <f>E82</f>
        <v>5133439.5999999996</v>
      </c>
      <c r="F25" s="22">
        <f t="shared" ref="F25:I25" si="17">F82</f>
        <v>87250</v>
      </c>
      <c r="G25" s="22">
        <f t="shared" si="17"/>
        <v>0</v>
      </c>
      <c r="H25" s="22">
        <f t="shared" si="17"/>
        <v>0</v>
      </c>
      <c r="I25" s="22">
        <f t="shared" si="17"/>
        <v>0</v>
      </c>
    </row>
    <row r="26" spans="1:9" ht="15" customHeight="1" x14ac:dyDescent="0.25">
      <c r="A26" s="224" t="s">
        <v>168</v>
      </c>
      <c r="B26" s="225"/>
      <c r="C26" s="225"/>
      <c r="D26" s="226"/>
      <c r="E26" s="139">
        <f>E27+E28</f>
        <v>0</v>
      </c>
      <c r="F26" s="139">
        <f t="shared" ref="F26:I26" si="18">F27+F28</f>
        <v>0</v>
      </c>
      <c r="G26" s="139">
        <f t="shared" si="18"/>
        <v>4628000</v>
      </c>
      <c r="H26" s="139">
        <f t="shared" si="18"/>
        <v>0</v>
      </c>
      <c r="I26" s="139">
        <f t="shared" si="18"/>
        <v>0</v>
      </c>
    </row>
    <row r="27" spans="1:9" ht="30.75" customHeight="1" x14ac:dyDescent="0.25">
      <c r="A27" s="215" t="s">
        <v>142</v>
      </c>
      <c r="B27" s="216"/>
      <c r="C27" s="216"/>
      <c r="D27" s="217"/>
      <c r="E27" s="22">
        <f>E89</f>
        <v>0</v>
      </c>
      <c r="F27" s="22">
        <f t="shared" ref="F27:I27" si="19">F89</f>
        <v>0</v>
      </c>
      <c r="G27" s="22">
        <f t="shared" si="19"/>
        <v>1711400</v>
      </c>
      <c r="H27" s="22">
        <f t="shared" si="19"/>
        <v>0</v>
      </c>
      <c r="I27" s="22">
        <f t="shared" si="19"/>
        <v>0</v>
      </c>
    </row>
    <row r="28" spans="1:9" ht="30" customHeight="1" x14ac:dyDescent="0.25">
      <c r="A28" s="215" t="s">
        <v>144</v>
      </c>
      <c r="B28" s="216"/>
      <c r="C28" s="216"/>
      <c r="D28" s="217"/>
      <c r="E28" s="22">
        <f>E92</f>
        <v>0</v>
      </c>
      <c r="F28" s="22">
        <f t="shared" ref="F28:I28" si="20">F92</f>
        <v>0</v>
      </c>
      <c r="G28" s="22">
        <f t="shared" si="20"/>
        <v>2916600</v>
      </c>
      <c r="H28" s="22">
        <f t="shared" si="20"/>
        <v>0</v>
      </c>
      <c r="I28" s="22">
        <f t="shared" si="20"/>
        <v>0</v>
      </c>
    </row>
    <row r="29" spans="1:9" ht="15.75" customHeight="1" x14ac:dyDescent="0.25">
      <c r="A29" s="135" t="s">
        <v>153</v>
      </c>
      <c r="B29" s="136"/>
      <c r="C29" s="136"/>
      <c r="D29" s="137"/>
      <c r="E29" s="138">
        <f>E30+E31</f>
        <v>22160.6</v>
      </c>
      <c r="F29" s="138">
        <f t="shared" ref="F29:I29" si="21">F30+F31</f>
        <v>16000</v>
      </c>
      <c r="G29" s="138">
        <f t="shared" si="21"/>
        <v>28860</v>
      </c>
      <c r="H29" s="138">
        <f t="shared" si="21"/>
        <v>28860</v>
      </c>
      <c r="I29" s="138">
        <f t="shared" si="21"/>
        <v>28860</v>
      </c>
    </row>
    <row r="30" spans="1:9" x14ac:dyDescent="0.25">
      <c r="A30" s="215" t="s">
        <v>138</v>
      </c>
      <c r="B30" s="216"/>
      <c r="C30" s="216"/>
      <c r="D30" s="217"/>
      <c r="E30" s="22">
        <f>E95</f>
        <v>22160.6</v>
      </c>
      <c r="F30" s="22">
        <f t="shared" ref="F30:I30" si="22">F95</f>
        <v>16000</v>
      </c>
      <c r="G30" s="22">
        <f t="shared" si="22"/>
        <v>0</v>
      </c>
      <c r="H30" s="22">
        <f t="shared" si="22"/>
        <v>0</v>
      </c>
      <c r="I30" s="22">
        <f t="shared" si="22"/>
        <v>0</v>
      </c>
    </row>
    <row r="31" spans="1:9" x14ac:dyDescent="0.25">
      <c r="A31" s="215" t="s">
        <v>139</v>
      </c>
      <c r="B31" s="216"/>
      <c r="C31" s="216"/>
      <c r="D31" s="217"/>
      <c r="E31" s="22">
        <f>E100</f>
        <v>0</v>
      </c>
      <c r="F31" s="22">
        <f t="shared" ref="F31:I31" si="23">F100</f>
        <v>0</v>
      </c>
      <c r="G31" s="22">
        <f t="shared" si="23"/>
        <v>28860</v>
      </c>
      <c r="H31" s="22">
        <f t="shared" si="23"/>
        <v>28860</v>
      </c>
      <c r="I31" s="22">
        <f t="shared" si="23"/>
        <v>28860</v>
      </c>
    </row>
    <row r="32" spans="1:9" ht="29.25" customHeight="1" x14ac:dyDescent="0.25">
      <c r="A32" s="221" t="s">
        <v>154</v>
      </c>
      <c r="B32" s="222"/>
      <c r="C32" s="222"/>
      <c r="D32" s="223"/>
      <c r="E32" s="138">
        <f>E33</f>
        <v>7887.63</v>
      </c>
      <c r="F32" s="138">
        <f t="shared" ref="F32:I32" si="24">F33</f>
        <v>12000</v>
      </c>
      <c r="G32" s="138">
        <f t="shared" si="24"/>
        <v>12000</v>
      </c>
      <c r="H32" s="138">
        <f t="shared" si="24"/>
        <v>12000</v>
      </c>
      <c r="I32" s="138">
        <f t="shared" si="24"/>
        <v>12000</v>
      </c>
    </row>
    <row r="33" spans="1:9" ht="30.75" customHeight="1" x14ac:dyDescent="0.25">
      <c r="A33" s="215" t="s">
        <v>161</v>
      </c>
      <c r="B33" s="216"/>
      <c r="C33" s="216"/>
      <c r="D33" s="217"/>
      <c r="E33" s="22">
        <f>E105</f>
        <v>7887.63</v>
      </c>
      <c r="F33" s="22">
        <f>F105</f>
        <v>12000</v>
      </c>
      <c r="G33" s="23">
        <f>G105</f>
        <v>12000</v>
      </c>
      <c r="H33" s="23">
        <f t="shared" ref="H33:I33" si="25">H105</f>
        <v>12000</v>
      </c>
      <c r="I33" s="22">
        <f t="shared" si="25"/>
        <v>12000</v>
      </c>
    </row>
    <row r="34" spans="1:9" x14ac:dyDescent="0.25">
      <c r="A34" s="239" t="s">
        <v>74</v>
      </c>
      <c r="B34" s="240"/>
      <c r="C34" s="240"/>
      <c r="D34" s="241"/>
      <c r="E34" s="185">
        <f>E6+E10+E12+E14+E29+E32</f>
        <v>35295324.660000004</v>
      </c>
      <c r="F34" s="185">
        <f>F6+F10+F12+F14+F29+F32</f>
        <v>55037478.600000001</v>
      </c>
      <c r="G34" s="185">
        <f>G6+G10+G12+G14+G29+G32</f>
        <v>53868093</v>
      </c>
      <c r="H34" s="185">
        <f>H6+H10+H12+H14+H29+H32</f>
        <v>31554167</v>
      </c>
      <c r="I34" s="185">
        <f>I6+I10+I12+I14+I29+I32</f>
        <v>31554167</v>
      </c>
    </row>
    <row r="35" spans="1:9" ht="28.5" x14ac:dyDescent="0.25">
      <c r="A35" s="218" t="s">
        <v>75</v>
      </c>
      <c r="B35" s="219"/>
      <c r="C35" s="220"/>
      <c r="D35" s="24" t="s">
        <v>76</v>
      </c>
      <c r="E35" s="25">
        <f>E36</f>
        <v>34479416.140000008</v>
      </c>
      <c r="F35" s="25">
        <f>F36</f>
        <v>54059999.600000001</v>
      </c>
      <c r="G35" s="25">
        <f t="shared" ref="G35:I35" si="26">G36</f>
        <v>47730614</v>
      </c>
      <c r="H35" s="25">
        <f t="shared" si="26"/>
        <v>30568141</v>
      </c>
      <c r="I35" s="25">
        <f t="shared" si="26"/>
        <v>30568141</v>
      </c>
    </row>
    <row r="36" spans="1:9" x14ac:dyDescent="0.25">
      <c r="A36" s="236" t="s">
        <v>107</v>
      </c>
      <c r="B36" s="237"/>
      <c r="C36" s="238"/>
      <c r="D36" s="24" t="s">
        <v>77</v>
      </c>
      <c r="E36" s="25">
        <f>E40+E51+E56+E70+E82+E105+E95+E37+E64+E67+E76+E89+E92+E100</f>
        <v>34479416.140000008</v>
      </c>
      <c r="F36" s="25">
        <f t="shared" ref="F36:I36" si="27">F40+F51+F56+F70+F82+F105+F95+F37+F64+F67+F76+F89+F92+F100</f>
        <v>54059999.600000001</v>
      </c>
      <c r="G36" s="25">
        <f t="shared" si="27"/>
        <v>47730614</v>
      </c>
      <c r="H36" s="25">
        <f t="shared" si="27"/>
        <v>30568141</v>
      </c>
      <c r="I36" s="25">
        <f t="shared" si="27"/>
        <v>30568141</v>
      </c>
    </row>
    <row r="37" spans="1:9" x14ac:dyDescent="0.25">
      <c r="A37" s="26" t="s">
        <v>115</v>
      </c>
      <c r="B37" s="39"/>
      <c r="C37" s="40"/>
      <c r="D37" s="27" t="s">
        <v>105</v>
      </c>
      <c r="E37" s="28">
        <f>E38</f>
        <v>211251.06</v>
      </c>
      <c r="F37" s="28">
        <f t="shared" ref="F37:I37" si="28">F38</f>
        <v>0</v>
      </c>
      <c r="G37" s="28">
        <f t="shared" si="28"/>
        <v>0</v>
      </c>
      <c r="H37" s="28">
        <f t="shared" si="28"/>
        <v>0</v>
      </c>
      <c r="I37" s="28">
        <f t="shared" si="28"/>
        <v>0</v>
      </c>
    </row>
    <row r="38" spans="1:9" s="112" customFormat="1" ht="14.25" x14ac:dyDescent="0.2">
      <c r="A38" s="242">
        <v>4</v>
      </c>
      <c r="B38" s="243"/>
      <c r="C38" s="244"/>
      <c r="D38" s="117" t="s">
        <v>33</v>
      </c>
      <c r="E38" s="118">
        <f>E39</f>
        <v>211251.06</v>
      </c>
      <c r="F38" s="118">
        <f t="shared" ref="F38:I38" si="29">F39</f>
        <v>0</v>
      </c>
      <c r="G38" s="118">
        <f t="shared" si="29"/>
        <v>0</v>
      </c>
      <c r="H38" s="118">
        <f t="shared" si="29"/>
        <v>0</v>
      </c>
      <c r="I38" s="118">
        <f t="shared" si="29"/>
        <v>0</v>
      </c>
    </row>
    <row r="39" spans="1:9" s="111" customFormat="1" x14ac:dyDescent="0.25">
      <c r="A39" s="245">
        <v>45</v>
      </c>
      <c r="B39" s="246"/>
      <c r="C39" s="247"/>
      <c r="D39" s="119" t="s">
        <v>92</v>
      </c>
      <c r="E39" s="134">
        <v>211251.06</v>
      </c>
      <c r="F39" s="120">
        <v>0</v>
      </c>
      <c r="G39" s="121">
        <v>0</v>
      </c>
      <c r="H39" s="121">
        <v>0</v>
      </c>
      <c r="I39" s="120">
        <v>0</v>
      </c>
    </row>
    <row r="40" spans="1:9" x14ac:dyDescent="0.25">
      <c r="A40" s="26" t="s">
        <v>129</v>
      </c>
      <c r="B40" s="39"/>
      <c r="C40" s="40"/>
      <c r="D40" s="27" t="s">
        <v>38</v>
      </c>
      <c r="E40" s="28">
        <f>E41+E47</f>
        <v>3758877.73</v>
      </c>
      <c r="F40" s="28">
        <f>F41+F47</f>
        <v>3690653.6</v>
      </c>
      <c r="G40" s="29">
        <f>G41+G47</f>
        <v>3861300</v>
      </c>
      <c r="H40" s="29">
        <f>H41+H47</f>
        <v>3861300</v>
      </c>
      <c r="I40" s="28">
        <f>I41+I47</f>
        <v>3861300</v>
      </c>
    </row>
    <row r="41" spans="1:9" x14ac:dyDescent="0.25">
      <c r="A41" s="218">
        <v>3</v>
      </c>
      <c r="B41" s="219"/>
      <c r="C41" s="220"/>
      <c r="D41" s="24" t="s">
        <v>30</v>
      </c>
      <c r="E41" s="25">
        <f>E42+E43+E44+E45+E46</f>
        <v>3590430.01</v>
      </c>
      <c r="F41" s="25">
        <f t="shared" ref="F41:I41" si="30">F42+F43+F44+F45+F46</f>
        <v>3546013.6</v>
      </c>
      <c r="G41" s="25">
        <f t="shared" si="30"/>
        <v>3502738.17</v>
      </c>
      <c r="H41" s="25">
        <f t="shared" si="30"/>
        <v>3502738.17</v>
      </c>
      <c r="I41" s="25">
        <f t="shared" si="30"/>
        <v>3502738.17</v>
      </c>
    </row>
    <row r="42" spans="1:9" x14ac:dyDescent="0.25">
      <c r="A42" s="227">
        <v>31</v>
      </c>
      <c r="B42" s="228"/>
      <c r="C42" s="229"/>
      <c r="D42" s="41" t="s">
        <v>31</v>
      </c>
      <c r="E42" s="42">
        <v>2066557.52</v>
      </c>
      <c r="F42" s="43">
        <v>2099573.89</v>
      </c>
      <c r="G42" s="44">
        <v>1910549</v>
      </c>
      <c r="H42" s="44">
        <v>1910549</v>
      </c>
      <c r="I42" s="45">
        <v>1910549</v>
      </c>
    </row>
    <row r="43" spans="1:9" x14ac:dyDescent="0.25">
      <c r="A43" s="227">
        <v>32</v>
      </c>
      <c r="B43" s="228"/>
      <c r="C43" s="229"/>
      <c r="D43" s="41" t="s">
        <v>32</v>
      </c>
      <c r="E43" s="43">
        <v>1433575.25</v>
      </c>
      <c r="F43" s="43">
        <v>1364389.71</v>
      </c>
      <c r="G43" s="44">
        <v>1498939.17</v>
      </c>
      <c r="H43" s="44">
        <v>1498939.17</v>
      </c>
      <c r="I43" s="45">
        <v>1498939.17</v>
      </c>
    </row>
    <row r="44" spans="1:9" x14ac:dyDescent="0.25">
      <c r="A44" s="227">
        <v>34</v>
      </c>
      <c r="B44" s="228"/>
      <c r="C44" s="229"/>
      <c r="D44" s="46" t="s">
        <v>59</v>
      </c>
      <c r="E44" s="47">
        <v>88496.320000000007</v>
      </c>
      <c r="F44" s="47">
        <v>80550</v>
      </c>
      <c r="G44" s="44">
        <v>85550</v>
      </c>
      <c r="H44" s="44">
        <v>85550</v>
      </c>
      <c r="I44" s="45">
        <v>85550</v>
      </c>
    </row>
    <row r="45" spans="1:9" x14ac:dyDescent="0.25">
      <c r="A45" s="32">
        <v>36</v>
      </c>
      <c r="B45" s="33"/>
      <c r="C45" s="34"/>
      <c r="D45" s="48" t="s">
        <v>79</v>
      </c>
      <c r="E45" s="47">
        <v>0.92</v>
      </c>
      <c r="F45" s="47">
        <v>0</v>
      </c>
      <c r="G45" s="44">
        <v>700</v>
      </c>
      <c r="H45" s="44">
        <v>700</v>
      </c>
      <c r="I45" s="45">
        <v>700</v>
      </c>
    </row>
    <row r="46" spans="1:9" x14ac:dyDescent="0.25">
      <c r="A46" s="32">
        <v>38</v>
      </c>
      <c r="B46" s="33"/>
      <c r="C46" s="34"/>
      <c r="D46" s="48" t="s">
        <v>61</v>
      </c>
      <c r="E46" s="47">
        <v>1800</v>
      </c>
      <c r="F46" s="47">
        <v>1500</v>
      </c>
      <c r="G46" s="44">
        <v>7000</v>
      </c>
      <c r="H46" s="44">
        <v>7000</v>
      </c>
      <c r="I46" s="45">
        <v>7000</v>
      </c>
    </row>
    <row r="47" spans="1:9" x14ac:dyDescent="0.25">
      <c r="A47" s="218">
        <v>4</v>
      </c>
      <c r="B47" s="219"/>
      <c r="C47" s="220"/>
      <c r="D47" s="24" t="s">
        <v>33</v>
      </c>
      <c r="E47" s="49">
        <f>E48+E49+E50</f>
        <v>168447.72</v>
      </c>
      <c r="F47" s="49">
        <f>F48+F49+F50</f>
        <v>144640</v>
      </c>
      <c r="G47" s="50">
        <f>G48+G49+G50</f>
        <v>358561.82999999996</v>
      </c>
      <c r="H47" s="50">
        <f t="shared" ref="H47:I47" si="31">H48+H49+H50</f>
        <v>358561.82999999996</v>
      </c>
      <c r="I47" s="51">
        <f t="shared" si="31"/>
        <v>358561.82999999996</v>
      </c>
    </row>
    <row r="48" spans="1:9" x14ac:dyDescent="0.25">
      <c r="A48" s="227">
        <v>41</v>
      </c>
      <c r="B48" s="228"/>
      <c r="C48" s="229"/>
      <c r="D48" s="52" t="s">
        <v>34</v>
      </c>
      <c r="E48" s="53">
        <v>0</v>
      </c>
      <c r="F48" s="53">
        <v>2000</v>
      </c>
      <c r="G48" s="44">
        <v>13000</v>
      </c>
      <c r="H48" s="44">
        <v>13000</v>
      </c>
      <c r="I48" s="45">
        <v>13000</v>
      </c>
    </row>
    <row r="49" spans="1:9" x14ac:dyDescent="0.25">
      <c r="A49" s="227">
        <v>42</v>
      </c>
      <c r="B49" s="228"/>
      <c r="C49" s="229"/>
      <c r="D49" s="41" t="s">
        <v>62</v>
      </c>
      <c r="E49" s="43">
        <v>141252.32</v>
      </c>
      <c r="F49" s="43">
        <v>122640</v>
      </c>
      <c r="G49" s="44">
        <v>239721.83</v>
      </c>
      <c r="H49" s="44">
        <v>239721.83</v>
      </c>
      <c r="I49" s="45">
        <v>239721.83</v>
      </c>
    </row>
    <row r="50" spans="1:9" x14ac:dyDescent="0.25">
      <c r="A50" s="32">
        <v>45</v>
      </c>
      <c r="B50" s="33"/>
      <c r="C50" s="34"/>
      <c r="D50" s="35" t="s">
        <v>63</v>
      </c>
      <c r="E50" s="43">
        <v>27195.4</v>
      </c>
      <c r="F50" s="43">
        <v>20000</v>
      </c>
      <c r="G50" s="44">
        <v>105840</v>
      </c>
      <c r="H50" s="44">
        <v>105840</v>
      </c>
      <c r="I50" s="45">
        <v>105840</v>
      </c>
    </row>
    <row r="51" spans="1:9" x14ac:dyDescent="0.25">
      <c r="A51" s="26" t="s">
        <v>130</v>
      </c>
      <c r="B51" s="39"/>
      <c r="C51" s="40"/>
      <c r="D51" s="27" t="s">
        <v>80</v>
      </c>
      <c r="E51" s="28">
        <f>E52</f>
        <v>3705771.6599999997</v>
      </c>
      <c r="F51" s="28">
        <f>F52</f>
        <v>3635690</v>
      </c>
      <c r="G51" s="29">
        <f>G52</f>
        <v>3362700</v>
      </c>
      <c r="H51" s="29">
        <f t="shared" ref="H51:I51" si="32">H52</f>
        <v>3362700</v>
      </c>
      <c r="I51" s="28">
        <f t="shared" si="32"/>
        <v>3362700</v>
      </c>
    </row>
    <row r="52" spans="1:9" x14ac:dyDescent="0.25">
      <c r="A52" s="218">
        <v>3</v>
      </c>
      <c r="B52" s="219"/>
      <c r="C52" s="220"/>
      <c r="D52" s="24" t="s">
        <v>30</v>
      </c>
      <c r="E52" s="25">
        <f>E53+E54+E55</f>
        <v>3705771.6599999997</v>
      </c>
      <c r="F52" s="25">
        <f>F53+F54+F55</f>
        <v>3635690</v>
      </c>
      <c r="G52" s="50">
        <f>G53+G54+G55</f>
        <v>3362700</v>
      </c>
      <c r="H52" s="50">
        <f t="shared" ref="H52:I52" si="33">H53+H54+H55</f>
        <v>3362700</v>
      </c>
      <c r="I52" s="51">
        <f t="shared" si="33"/>
        <v>3362700</v>
      </c>
    </row>
    <row r="53" spans="1:9" x14ac:dyDescent="0.25">
      <c r="A53" s="227">
        <v>31</v>
      </c>
      <c r="B53" s="228"/>
      <c r="C53" s="229"/>
      <c r="D53" s="41" t="s">
        <v>31</v>
      </c>
      <c r="E53" s="43">
        <v>3070850.28</v>
      </c>
      <c r="F53" s="43">
        <v>2987630</v>
      </c>
      <c r="G53" s="44">
        <v>2685870</v>
      </c>
      <c r="H53" s="44">
        <v>2685870</v>
      </c>
      <c r="I53" s="45">
        <v>2685870</v>
      </c>
    </row>
    <row r="54" spans="1:9" x14ac:dyDescent="0.25">
      <c r="A54" s="227">
        <v>32</v>
      </c>
      <c r="B54" s="228"/>
      <c r="C54" s="229"/>
      <c r="D54" s="41" t="s">
        <v>32</v>
      </c>
      <c r="E54" s="43">
        <v>634921.38</v>
      </c>
      <c r="F54" s="43">
        <v>648060</v>
      </c>
      <c r="G54" s="44">
        <v>676830</v>
      </c>
      <c r="H54" s="44">
        <v>676830</v>
      </c>
      <c r="I54" s="45">
        <v>676830</v>
      </c>
    </row>
    <row r="55" spans="1:9" x14ac:dyDescent="0.25">
      <c r="A55" s="227">
        <v>38</v>
      </c>
      <c r="B55" s="228"/>
      <c r="C55" s="229"/>
      <c r="D55" s="46" t="s">
        <v>61</v>
      </c>
      <c r="E55" s="47">
        <v>0</v>
      </c>
      <c r="F55" s="47">
        <v>0</v>
      </c>
      <c r="G55" s="44">
        <v>0</v>
      </c>
      <c r="H55" s="44">
        <v>0</v>
      </c>
      <c r="I55" s="45">
        <v>0</v>
      </c>
    </row>
    <row r="56" spans="1:9" x14ac:dyDescent="0.25">
      <c r="A56" s="26" t="s">
        <v>81</v>
      </c>
      <c r="B56" s="39"/>
      <c r="C56" s="40"/>
      <c r="D56" s="27" t="s">
        <v>82</v>
      </c>
      <c r="E56" s="28">
        <f>E57+E61</f>
        <v>508809.68000000005</v>
      </c>
      <c r="F56" s="28">
        <f t="shared" ref="F56:I56" si="34">F57+F61</f>
        <v>15001490</v>
      </c>
      <c r="G56" s="28">
        <f t="shared" si="34"/>
        <v>0</v>
      </c>
      <c r="H56" s="28">
        <f t="shared" si="34"/>
        <v>0</v>
      </c>
      <c r="I56" s="28">
        <f t="shared" si="34"/>
        <v>0</v>
      </c>
    </row>
    <row r="57" spans="1:9" x14ac:dyDescent="0.25">
      <c r="A57" s="218">
        <v>3</v>
      </c>
      <c r="B57" s="219"/>
      <c r="C57" s="220"/>
      <c r="D57" s="24" t="s">
        <v>30</v>
      </c>
      <c r="E57" s="49">
        <f>E58+E59+E60</f>
        <v>210049.99000000002</v>
      </c>
      <c r="F57" s="49">
        <f t="shared" ref="F57:I57" si="35">F58+F59+F60</f>
        <v>320390</v>
      </c>
      <c r="G57" s="49">
        <f t="shared" si="35"/>
        <v>0</v>
      </c>
      <c r="H57" s="49">
        <f t="shared" si="35"/>
        <v>0</v>
      </c>
      <c r="I57" s="122">
        <f t="shared" si="35"/>
        <v>0</v>
      </c>
    </row>
    <row r="58" spans="1:9" x14ac:dyDescent="0.25">
      <c r="A58" s="227">
        <v>31</v>
      </c>
      <c r="B58" s="228"/>
      <c r="C58" s="229"/>
      <c r="D58" s="41" t="s">
        <v>31</v>
      </c>
      <c r="E58" s="43">
        <v>432.04</v>
      </c>
      <c r="F58" s="43">
        <v>0</v>
      </c>
      <c r="G58" s="44">
        <v>0</v>
      </c>
      <c r="H58" s="54">
        <v>0</v>
      </c>
      <c r="I58" s="54">
        <v>0</v>
      </c>
    </row>
    <row r="59" spans="1:9" x14ac:dyDescent="0.25">
      <c r="A59" s="227">
        <v>32</v>
      </c>
      <c r="B59" s="228"/>
      <c r="C59" s="229"/>
      <c r="D59" s="41" t="s">
        <v>32</v>
      </c>
      <c r="E59" s="43">
        <v>209617.95</v>
      </c>
      <c r="F59" s="43">
        <v>320390</v>
      </c>
      <c r="G59" s="44">
        <v>0</v>
      </c>
      <c r="H59" s="54">
        <v>0</v>
      </c>
      <c r="I59" s="54">
        <v>0</v>
      </c>
    </row>
    <row r="60" spans="1:9" x14ac:dyDescent="0.25">
      <c r="A60" s="32">
        <v>36</v>
      </c>
      <c r="B60" s="33"/>
      <c r="C60" s="34"/>
      <c r="D60" s="41" t="s">
        <v>79</v>
      </c>
      <c r="E60" s="43">
        <v>0</v>
      </c>
      <c r="F60" s="43">
        <v>0</v>
      </c>
      <c r="G60" s="44">
        <v>0</v>
      </c>
      <c r="H60" s="54">
        <v>0</v>
      </c>
      <c r="I60" s="54">
        <v>0</v>
      </c>
    </row>
    <row r="61" spans="1:9" x14ac:dyDescent="0.25">
      <c r="A61" s="218">
        <v>4</v>
      </c>
      <c r="B61" s="219"/>
      <c r="C61" s="220"/>
      <c r="D61" s="24" t="s">
        <v>33</v>
      </c>
      <c r="E61" s="55">
        <f>E62+E63</f>
        <v>298759.69</v>
      </c>
      <c r="F61" s="55">
        <f t="shared" ref="F61:I61" si="36">F62+F63</f>
        <v>14681100</v>
      </c>
      <c r="G61" s="55">
        <f t="shared" si="36"/>
        <v>0</v>
      </c>
      <c r="H61" s="55">
        <f t="shared" si="36"/>
        <v>0</v>
      </c>
      <c r="I61" s="55">
        <f t="shared" si="36"/>
        <v>0</v>
      </c>
    </row>
    <row r="62" spans="1:9" x14ac:dyDescent="0.25">
      <c r="A62" s="227">
        <v>42</v>
      </c>
      <c r="B62" s="228"/>
      <c r="C62" s="229"/>
      <c r="D62" s="41" t="s">
        <v>62</v>
      </c>
      <c r="E62" s="43">
        <v>43591.43</v>
      </c>
      <c r="F62" s="43">
        <v>0</v>
      </c>
      <c r="G62" s="44">
        <v>0</v>
      </c>
      <c r="H62" s="56">
        <v>0</v>
      </c>
      <c r="I62" s="54">
        <v>0</v>
      </c>
    </row>
    <row r="63" spans="1:9" x14ac:dyDescent="0.25">
      <c r="A63" s="32">
        <v>45</v>
      </c>
      <c r="B63" s="33"/>
      <c r="C63" s="34"/>
      <c r="D63" s="35" t="s">
        <v>63</v>
      </c>
      <c r="E63" s="45">
        <v>255168.26</v>
      </c>
      <c r="F63" s="45">
        <v>14681100</v>
      </c>
      <c r="G63" s="44">
        <v>0</v>
      </c>
      <c r="H63" s="56">
        <v>0</v>
      </c>
      <c r="I63" s="54">
        <v>0</v>
      </c>
    </row>
    <row r="64" spans="1:9" x14ac:dyDescent="0.25">
      <c r="A64" s="26" t="s">
        <v>134</v>
      </c>
      <c r="B64" s="39"/>
      <c r="C64" s="40"/>
      <c r="D64" s="27" t="s">
        <v>145</v>
      </c>
      <c r="E64" s="28">
        <f>E65</f>
        <v>0</v>
      </c>
      <c r="F64" s="28">
        <f t="shared" ref="F64:I64" si="37">F65</f>
        <v>0</v>
      </c>
      <c r="G64" s="28">
        <f t="shared" si="37"/>
        <v>714514</v>
      </c>
      <c r="H64" s="28">
        <f t="shared" si="37"/>
        <v>714514</v>
      </c>
      <c r="I64" s="28">
        <f t="shared" si="37"/>
        <v>714514</v>
      </c>
    </row>
    <row r="65" spans="1:9" x14ac:dyDescent="0.25">
      <c r="A65" s="218">
        <v>3</v>
      </c>
      <c r="B65" s="219"/>
      <c r="C65" s="220"/>
      <c r="D65" s="24" t="s">
        <v>30</v>
      </c>
      <c r="E65" s="49">
        <f>E66</f>
        <v>0</v>
      </c>
      <c r="F65" s="49">
        <f t="shared" ref="F65:I65" si="38">F66</f>
        <v>0</v>
      </c>
      <c r="G65" s="49">
        <f t="shared" si="38"/>
        <v>714514</v>
      </c>
      <c r="H65" s="49">
        <f t="shared" si="38"/>
        <v>714514</v>
      </c>
      <c r="I65" s="122">
        <f t="shared" si="38"/>
        <v>714514</v>
      </c>
    </row>
    <row r="66" spans="1:9" x14ac:dyDescent="0.25">
      <c r="A66" s="227">
        <v>32</v>
      </c>
      <c r="B66" s="228"/>
      <c r="C66" s="229"/>
      <c r="D66" s="41" t="s">
        <v>32</v>
      </c>
      <c r="E66" s="43">
        <v>0</v>
      </c>
      <c r="F66" s="43">
        <v>0</v>
      </c>
      <c r="G66" s="44">
        <v>714514</v>
      </c>
      <c r="H66" s="54">
        <v>714514</v>
      </c>
      <c r="I66" s="54">
        <v>714514</v>
      </c>
    </row>
    <row r="67" spans="1:9" ht="30" customHeight="1" x14ac:dyDescent="0.25">
      <c r="A67" s="26" t="s">
        <v>135</v>
      </c>
      <c r="B67" s="39"/>
      <c r="C67" s="40"/>
      <c r="D67" s="129" t="s">
        <v>146</v>
      </c>
      <c r="E67" s="130">
        <f>E68</f>
        <v>0</v>
      </c>
      <c r="F67" s="130">
        <f t="shared" ref="F67:I67" si="39">F68</f>
        <v>0</v>
      </c>
      <c r="G67" s="130">
        <f t="shared" si="39"/>
        <v>1500</v>
      </c>
      <c r="H67" s="130">
        <f t="shared" si="39"/>
        <v>0</v>
      </c>
      <c r="I67" s="130">
        <f t="shared" si="39"/>
        <v>0</v>
      </c>
    </row>
    <row r="68" spans="1:9" x14ac:dyDescent="0.25">
      <c r="A68" s="218">
        <v>3</v>
      </c>
      <c r="B68" s="219"/>
      <c r="C68" s="220"/>
      <c r="D68" s="24" t="s">
        <v>30</v>
      </c>
      <c r="E68" s="49">
        <f>E69</f>
        <v>0</v>
      </c>
      <c r="F68" s="49">
        <f t="shared" ref="F68:I68" si="40">F69</f>
        <v>0</v>
      </c>
      <c r="G68" s="49">
        <f t="shared" si="40"/>
        <v>1500</v>
      </c>
      <c r="H68" s="49">
        <f t="shared" si="40"/>
        <v>0</v>
      </c>
      <c r="I68" s="122">
        <f t="shared" si="40"/>
        <v>0</v>
      </c>
    </row>
    <row r="69" spans="1:9" x14ac:dyDescent="0.25">
      <c r="A69" s="227">
        <v>32</v>
      </c>
      <c r="B69" s="228"/>
      <c r="C69" s="229"/>
      <c r="D69" s="41" t="s">
        <v>32</v>
      </c>
      <c r="E69" s="43">
        <v>0</v>
      </c>
      <c r="F69" s="43">
        <v>0</v>
      </c>
      <c r="G69" s="44">
        <v>1500</v>
      </c>
      <c r="H69" s="54">
        <v>0</v>
      </c>
      <c r="I69" s="54">
        <v>0</v>
      </c>
    </row>
    <row r="70" spans="1:9" x14ac:dyDescent="0.25">
      <c r="A70" s="26" t="s">
        <v>83</v>
      </c>
      <c r="B70" s="39"/>
      <c r="C70" s="40"/>
      <c r="D70" s="27" t="s">
        <v>84</v>
      </c>
      <c r="E70" s="28">
        <f>E71+E74</f>
        <v>21131218.18</v>
      </c>
      <c r="F70" s="28">
        <f>F71+F74</f>
        <v>31616916</v>
      </c>
      <c r="G70" s="29">
        <f>G71+G74</f>
        <v>0</v>
      </c>
      <c r="H70" s="29">
        <f t="shared" ref="H70:I70" si="41">H71+H74</f>
        <v>0</v>
      </c>
      <c r="I70" s="28">
        <f t="shared" si="41"/>
        <v>0</v>
      </c>
    </row>
    <row r="71" spans="1:9" x14ac:dyDescent="0.25">
      <c r="A71" s="218">
        <v>3</v>
      </c>
      <c r="B71" s="219"/>
      <c r="C71" s="220"/>
      <c r="D71" s="24" t="s">
        <v>30</v>
      </c>
      <c r="E71" s="25">
        <f>E72+E73</f>
        <v>21131218.18</v>
      </c>
      <c r="F71" s="25">
        <f>F72+F73</f>
        <v>22975916</v>
      </c>
      <c r="G71" s="50">
        <f>G72+G73</f>
        <v>0</v>
      </c>
      <c r="H71" s="50">
        <f t="shared" ref="H71:I71" si="42">H72+H73</f>
        <v>0</v>
      </c>
      <c r="I71" s="51">
        <f t="shared" si="42"/>
        <v>0</v>
      </c>
    </row>
    <row r="72" spans="1:9" x14ac:dyDescent="0.25">
      <c r="A72" s="227">
        <v>31</v>
      </c>
      <c r="B72" s="228"/>
      <c r="C72" s="229"/>
      <c r="D72" s="41" t="s">
        <v>31</v>
      </c>
      <c r="E72" s="43">
        <v>18438417.670000002</v>
      </c>
      <c r="F72" s="43">
        <v>20222306</v>
      </c>
      <c r="G72" s="44">
        <v>0</v>
      </c>
      <c r="H72" s="54">
        <v>0</v>
      </c>
      <c r="I72" s="54">
        <v>0</v>
      </c>
    </row>
    <row r="73" spans="1:9" x14ac:dyDescent="0.25">
      <c r="A73" s="227">
        <v>32</v>
      </c>
      <c r="B73" s="228"/>
      <c r="C73" s="229"/>
      <c r="D73" s="41" t="s">
        <v>32</v>
      </c>
      <c r="E73" s="43">
        <v>2692800.51</v>
      </c>
      <c r="F73" s="43">
        <v>2753610</v>
      </c>
      <c r="G73" s="44">
        <v>0</v>
      </c>
      <c r="H73" s="54">
        <v>0</v>
      </c>
      <c r="I73" s="54">
        <v>0</v>
      </c>
    </row>
    <row r="74" spans="1:9" x14ac:dyDescent="0.25">
      <c r="A74" s="57">
        <v>9</v>
      </c>
      <c r="B74" s="58"/>
      <c r="C74" s="59"/>
      <c r="D74" s="24" t="s">
        <v>64</v>
      </c>
      <c r="E74" s="25">
        <f>E75</f>
        <v>0</v>
      </c>
      <c r="F74" s="25">
        <f t="shared" ref="F74:I74" si="43">F75</f>
        <v>8641000</v>
      </c>
      <c r="G74" s="30">
        <f t="shared" si="43"/>
        <v>0</v>
      </c>
      <c r="H74" s="30">
        <f t="shared" si="43"/>
        <v>0</v>
      </c>
      <c r="I74" s="31">
        <f t="shared" si="43"/>
        <v>0</v>
      </c>
    </row>
    <row r="75" spans="1:9" x14ac:dyDescent="0.25">
      <c r="A75" s="32">
        <v>92</v>
      </c>
      <c r="B75" s="33"/>
      <c r="C75" s="34"/>
      <c r="D75" s="41" t="s">
        <v>65</v>
      </c>
      <c r="E75" s="53">
        <v>0</v>
      </c>
      <c r="F75" s="53">
        <v>8641000</v>
      </c>
      <c r="G75" s="44">
        <v>0</v>
      </c>
      <c r="H75" s="54">
        <v>0</v>
      </c>
      <c r="I75" s="54">
        <v>0</v>
      </c>
    </row>
    <row r="76" spans="1:9" x14ac:dyDescent="0.25">
      <c r="A76" s="26" t="s">
        <v>133</v>
      </c>
      <c r="B76" s="39"/>
      <c r="C76" s="40"/>
      <c r="D76" s="27" t="s">
        <v>140</v>
      </c>
      <c r="E76" s="28">
        <f>E77+E80</f>
        <v>0</v>
      </c>
      <c r="F76" s="28">
        <f>F77+F80</f>
        <v>0</v>
      </c>
      <c r="G76" s="29">
        <f>G77+G80</f>
        <v>35121740</v>
      </c>
      <c r="H76" s="29">
        <f t="shared" ref="H76:I76" si="44">H77+H80</f>
        <v>22588767</v>
      </c>
      <c r="I76" s="28">
        <f t="shared" si="44"/>
        <v>22588767</v>
      </c>
    </row>
    <row r="77" spans="1:9" x14ac:dyDescent="0.25">
      <c r="A77" s="218">
        <v>3</v>
      </c>
      <c r="B77" s="219"/>
      <c r="C77" s="220"/>
      <c r="D77" s="24" t="s">
        <v>30</v>
      </c>
      <c r="E77" s="25">
        <f>E78+E79</f>
        <v>0</v>
      </c>
      <c r="F77" s="25">
        <f>F78+F79</f>
        <v>0</v>
      </c>
      <c r="G77" s="50">
        <f>G78+G79</f>
        <v>22588767</v>
      </c>
      <c r="H77" s="50">
        <f t="shared" ref="H77:I77" si="45">H78+H79</f>
        <v>22588767</v>
      </c>
      <c r="I77" s="51">
        <f t="shared" si="45"/>
        <v>22588767</v>
      </c>
    </row>
    <row r="78" spans="1:9" x14ac:dyDescent="0.25">
      <c r="A78" s="227">
        <v>31</v>
      </c>
      <c r="B78" s="228"/>
      <c r="C78" s="229"/>
      <c r="D78" s="41" t="s">
        <v>31</v>
      </c>
      <c r="E78" s="43">
        <v>0</v>
      </c>
      <c r="F78" s="43">
        <v>0</v>
      </c>
      <c r="G78" s="44">
        <v>20373181</v>
      </c>
      <c r="H78" s="54">
        <v>20373181</v>
      </c>
      <c r="I78" s="54">
        <v>20373181</v>
      </c>
    </row>
    <row r="79" spans="1:9" x14ac:dyDescent="0.25">
      <c r="A79" s="227">
        <v>32</v>
      </c>
      <c r="B79" s="228"/>
      <c r="C79" s="229"/>
      <c r="D79" s="41" t="s">
        <v>32</v>
      </c>
      <c r="E79" s="43">
        <v>0</v>
      </c>
      <c r="F79" s="43">
        <v>0</v>
      </c>
      <c r="G79" s="44">
        <v>2215586</v>
      </c>
      <c r="H79" s="54">
        <v>2215586</v>
      </c>
      <c r="I79" s="54">
        <v>2215586</v>
      </c>
    </row>
    <row r="80" spans="1:9" x14ac:dyDescent="0.25">
      <c r="A80" s="57">
        <v>9</v>
      </c>
      <c r="B80" s="58"/>
      <c r="C80" s="59"/>
      <c r="D80" s="24" t="s">
        <v>64</v>
      </c>
      <c r="E80" s="25">
        <f>E81</f>
        <v>0</v>
      </c>
      <c r="F80" s="25">
        <f t="shared" ref="F80:I80" si="46">F81</f>
        <v>0</v>
      </c>
      <c r="G80" s="30">
        <f t="shared" si="46"/>
        <v>12532973</v>
      </c>
      <c r="H80" s="30">
        <f t="shared" si="46"/>
        <v>0</v>
      </c>
      <c r="I80" s="31">
        <f t="shared" si="46"/>
        <v>0</v>
      </c>
    </row>
    <row r="81" spans="1:9" x14ac:dyDescent="0.25">
      <c r="A81" s="32">
        <v>92</v>
      </c>
      <c r="B81" s="33"/>
      <c r="C81" s="34"/>
      <c r="D81" s="41" t="s">
        <v>65</v>
      </c>
      <c r="E81" s="53">
        <v>0</v>
      </c>
      <c r="F81" s="53">
        <v>0</v>
      </c>
      <c r="G81" s="44">
        <v>12532973</v>
      </c>
      <c r="H81" s="54">
        <v>0</v>
      </c>
      <c r="I81" s="54">
        <v>0</v>
      </c>
    </row>
    <row r="82" spans="1:9" x14ac:dyDescent="0.25">
      <c r="A82" s="26" t="s">
        <v>85</v>
      </c>
      <c r="B82" s="39"/>
      <c r="C82" s="40"/>
      <c r="D82" s="27" t="s">
        <v>86</v>
      </c>
      <c r="E82" s="28">
        <f>E87+E83</f>
        <v>5133439.5999999996</v>
      </c>
      <c r="F82" s="28">
        <f>F87+F83</f>
        <v>87250</v>
      </c>
      <c r="G82" s="29">
        <f>G87+G83</f>
        <v>0</v>
      </c>
      <c r="H82" s="29">
        <f t="shared" ref="H82:I82" si="47">H87+H83</f>
        <v>0</v>
      </c>
      <c r="I82" s="28">
        <f t="shared" si="47"/>
        <v>0</v>
      </c>
    </row>
    <row r="83" spans="1:9" x14ac:dyDescent="0.25">
      <c r="A83" s="218">
        <v>3</v>
      </c>
      <c r="B83" s="219"/>
      <c r="C83" s="220"/>
      <c r="D83" s="24" t="s">
        <v>30</v>
      </c>
      <c r="E83" s="25">
        <f>E85+E84+E86</f>
        <v>3298532.9</v>
      </c>
      <c r="F83" s="25">
        <f t="shared" ref="F83:I83" si="48">F85+F84+F86</f>
        <v>87250</v>
      </c>
      <c r="G83" s="25">
        <f t="shared" si="48"/>
        <v>0</v>
      </c>
      <c r="H83" s="25">
        <f t="shared" si="48"/>
        <v>0</v>
      </c>
      <c r="I83" s="25">
        <f t="shared" si="48"/>
        <v>0</v>
      </c>
    </row>
    <row r="84" spans="1:9" x14ac:dyDescent="0.25">
      <c r="A84" s="227">
        <v>31</v>
      </c>
      <c r="B84" s="228"/>
      <c r="C84" s="229"/>
      <c r="D84" s="41" t="s">
        <v>31</v>
      </c>
      <c r="E84" s="36">
        <v>107854.82</v>
      </c>
      <c r="F84" s="36">
        <v>81670</v>
      </c>
      <c r="G84" s="44">
        <v>0</v>
      </c>
      <c r="H84" s="54">
        <v>0</v>
      </c>
      <c r="I84" s="54">
        <v>0</v>
      </c>
    </row>
    <row r="85" spans="1:9" x14ac:dyDescent="0.25">
      <c r="A85" s="251">
        <v>32</v>
      </c>
      <c r="B85" s="251"/>
      <c r="C85" s="251"/>
      <c r="D85" s="60" t="s">
        <v>32</v>
      </c>
      <c r="E85" s="53">
        <v>6340.2</v>
      </c>
      <c r="F85" s="53">
        <v>5580</v>
      </c>
      <c r="G85" s="37">
        <v>0</v>
      </c>
      <c r="H85" s="54">
        <v>0</v>
      </c>
      <c r="I85" s="54">
        <v>0</v>
      </c>
    </row>
    <row r="86" spans="1:9" x14ac:dyDescent="0.25">
      <c r="A86" s="32">
        <v>36</v>
      </c>
      <c r="B86" s="33"/>
      <c r="C86" s="34"/>
      <c r="D86" s="41" t="s">
        <v>60</v>
      </c>
      <c r="E86" s="53">
        <v>3184337.88</v>
      </c>
      <c r="F86" s="53">
        <v>0</v>
      </c>
      <c r="G86" s="56">
        <v>0</v>
      </c>
      <c r="H86" s="54">
        <v>0</v>
      </c>
      <c r="I86" s="54">
        <v>0</v>
      </c>
    </row>
    <row r="87" spans="1:9" x14ac:dyDescent="0.25">
      <c r="A87" s="218">
        <v>4</v>
      </c>
      <c r="B87" s="219"/>
      <c r="C87" s="220"/>
      <c r="D87" s="24" t="s">
        <v>33</v>
      </c>
      <c r="E87" s="25">
        <f>E88</f>
        <v>1834906.7</v>
      </c>
      <c r="F87" s="25">
        <f t="shared" ref="F87:I87" si="49">F88</f>
        <v>0</v>
      </c>
      <c r="G87" s="25">
        <f t="shared" si="49"/>
        <v>0</v>
      </c>
      <c r="H87" s="25">
        <f t="shared" si="49"/>
        <v>0</v>
      </c>
      <c r="I87" s="25">
        <f t="shared" si="49"/>
        <v>0</v>
      </c>
    </row>
    <row r="88" spans="1:9" x14ac:dyDescent="0.25">
      <c r="A88" s="227">
        <v>45</v>
      </c>
      <c r="B88" s="228"/>
      <c r="C88" s="229"/>
      <c r="D88" s="35" t="s">
        <v>63</v>
      </c>
      <c r="E88" s="53">
        <v>1834906.7</v>
      </c>
      <c r="F88" s="53">
        <v>0</v>
      </c>
      <c r="G88" s="44">
        <v>0</v>
      </c>
      <c r="H88" s="54">
        <v>0</v>
      </c>
      <c r="I88" s="54">
        <v>0</v>
      </c>
    </row>
    <row r="89" spans="1:9" ht="30.75" customHeight="1" x14ac:dyDescent="0.25">
      <c r="A89" s="26" t="s">
        <v>136</v>
      </c>
      <c r="B89" s="39"/>
      <c r="C89" s="40"/>
      <c r="D89" s="129" t="s">
        <v>147</v>
      </c>
      <c r="E89" s="130">
        <f>E90</f>
        <v>0</v>
      </c>
      <c r="F89" s="130">
        <f t="shared" ref="F89:I90" si="50">F90</f>
        <v>0</v>
      </c>
      <c r="G89" s="130">
        <f t="shared" si="50"/>
        <v>1711400</v>
      </c>
      <c r="H89" s="130">
        <f t="shared" si="50"/>
        <v>0</v>
      </c>
      <c r="I89" s="130">
        <f t="shared" si="50"/>
        <v>0</v>
      </c>
    </row>
    <row r="90" spans="1:9" x14ac:dyDescent="0.25">
      <c r="A90" s="218">
        <v>4</v>
      </c>
      <c r="B90" s="219"/>
      <c r="C90" s="220"/>
      <c r="D90" s="24" t="s">
        <v>33</v>
      </c>
      <c r="E90" s="25">
        <f>E91</f>
        <v>0</v>
      </c>
      <c r="F90" s="25">
        <f t="shared" si="50"/>
        <v>0</v>
      </c>
      <c r="G90" s="25">
        <f t="shared" si="50"/>
        <v>1711400</v>
      </c>
      <c r="H90" s="25">
        <f t="shared" si="50"/>
        <v>0</v>
      </c>
      <c r="I90" s="25">
        <f t="shared" si="50"/>
        <v>0</v>
      </c>
    </row>
    <row r="91" spans="1:9" x14ac:dyDescent="0.25">
      <c r="A91" s="227">
        <v>45</v>
      </c>
      <c r="B91" s="228"/>
      <c r="C91" s="229"/>
      <c r="D91" s="35" t="s">
        <v>63</v>
      </c>
      <c r="E91" s="53">
        <v>0</v>
      </c>
      <c r="F91" s="53">
        <v>0</v>
      </c>
      <c r="G91" s="44">
        <v>1711400</v>
      </c>
      <c r="H91" s="54">
        <v>0</v>
      </c>
      <c r="I91" s="54">
        <v>0</v>
      </c>
    </row>
    <row r="92" spans="1:9" ht="30" x14ac:dyDescent="0.25">
      <c r="A92" s="26" t="s">
        <v>137</v>
      </c>
      <c r="B92" s="39"/>
      <c r="C92" s="40"/>
      <c r="D92" s="129" t="s">
        <v>147</v>
      </c>
      <c r="E92" s="130">
        <f>E93</f>
        <v>0</v>
      </c>
      <c r="F92" s="130">
        <f t="shared" ref="F92:I92" si="51">F93</f>
        <v>0</v>
      </c>
      <c r="G92" s="130">
        <f t="shared" si="51"/>
        <v>2916600</v>
      </c>
      <c r="H92" s="130">
        <f t="shared" si="51"/>
        <v>0</v>
      </c>
      <c r="I92" s="130">
        <f t="shared" si="51"/>
        <v>0</v>
      </c>
    </row>
    <row r="93" spans="1:9" x14ac:dyDescent="0.25">
      <c r="A93" s="218">
        <v>3</v>
      </c>
      <c r="B93" s="219"/>
      <c r="C93" s="220"/>
      <c r="D93" s="24" t="s">
        <v>30</v>
      </c>
      <c r="E93" s="25">
        <f>E94</f>
        <v>0</v>
      </c>
      <c r="F93" s="25">
        <f t="shared" ref="F93:I93" si="52">F94</f>
        <v>0</v>
      </c>
      <c r="G93" s="25">
        <f t="shared" si="52"/>
        <v>2916600</v>
      </c>
      <c r="H93" s="25">
        <f t="shared" si="52"/>
        <v>0</v>
      </c>
      <c r="I93" s="25">
        <f t="shared" si="52"/>
        <v>0</v>
      </c>
    </row>
    <row r="94" spans="1:9" x14ac:dyDescent="0.25">
      <c r="A94" s="32">
        <v>36</v>
      </c>
      <c r="B94" s="33"/>
      <c r="C94" s="34"/>
      <c r="D94" s="41" t="s">
        <v>60</v>
      </c>
      <c r="E94" s="53">
        <v>0</v>
      </c>
      <c r="F94" s="53">
        <v>0</v>
      </c>
      <c r="G94" s="56">
        <v>2916600</v>
      </c>
      <c r="H94" s="54">
        <v>0</v>
      </c>
      <c r="I94" s="54">
        <v>0</v>
      </c>
    </row>
    <row r="95" spans="1:9" x14ac:dyDescent="0.25">
      <c r="A95" s="230" t="s">
        <v>114</v>
      </c>
      <c r="B95" s="231"/>
      <c r="C95" s="232"/>
      <c r="D95" s="27" t="s">
        <v>103</v>
      </c>
      <c r="E95" s="28">
        <f>E96+E98</f>
        <v>22160.6</v>
      </c>
      <c r="F95" s="28">
        <f>F96+F98</f>
        <v>16000</v>
      </c>
      <c r="G95" s="29">
        <f>G96+G98</f>
        <v>0</v>
      </c>
      <c r="H95" s="29">
        <f t="shared" ref="H95:I95" si="53">H96+H98</f>
        <v>0</v>
      </c>
      <c r="I95" s="28">
        <f t="shared" si="53"/>
        <v>0</v>
      </c>
    </row>
    <row r="96" spans="1:9" x14ac:dyDescent="0.25">
      <c r="A96" s="218">
        <v>3</v>
      </c>
      <c r="B96" s="219"/>
      <c r="C96" s="220"/>
      <c r="D96" s="24" t="s">
        <v>30</v>
      </c>
      <c r="E96" s="61">
        <f>E97</f>
        <v>12271</v>
      </c>
      <c r="F96" s="61">
        <f>F97</f>
        <v>6000</v>
      </c>
      <c r="G96" s="62">
        <f>G97</f>
        <v>0</v>
      </c>
      <c r="H96" s="63">
        <f t="shared" ref="H96:I96" si="54">H97</f>
        <v>0</v>
      </c>
      <c r="I96" s="63">
        <f t="shared" si="54"/>
        <v>0</v>
      </c>
    </row>
    <row r="97" spans="1:9" x14ac:dyDescent="0.25">
      <c r="A97" s="227">
        <v>32</v>
      </c>
      <c r="B97" s="228"/>
      <c r="C97" s="229"/>
      <c r="D97" s="41" t="s">
        <v>32</v>
      </c>
      <c r="E97" s="43">
        <v>12271</v>
      </c>
      <c r="F97" s="43">
        <v>6000</v>
      </c>
      <c r="G97" s="44">
        <v>0</v>
      </c>
      <c r="H97" s="38">
        <v>0</v>
      </c>
      <c r="I97" s="38">
        <v>0</v>
      </c>
    </row>
    <row r="98" spans="1:9" x14ac:dyDescent="0.25">
      <c r="A98" s="218">
        <v>4</v>
      </c>
      <c r="B98" s="219"/>
      <c r="C98" s="220"/>
      <c r="D98" s="24" t="s">
        <v>33</v>
      </c>
      <c r="E98" s="25">
        <f>E99</f>
        <v>9889.6</v>
      </c>
      <c r="F98" s="25">
        <f>F99</f>
        <v>10000</v>
      </c>
      <c r="G98" s="50">
        <f>G99</f>
        <v>0</v>
      </c>
      <c r="H98" s="50">
        <f t="shared" ref="H98:I98" si="55">H99</f>
        <v>0</v>
      </c>
      <c r="I98" s="51">
        <f t="shared" si="55"/>
        <v>0</v>
      </c>
    </row>
    <row r="99" spans="1:9" x14ac:dyDescent="0.25">
      <c r="A99" s="227">
        <v>42</v>
      </c>
      <c r="B99" s="228"/>
      <c r="C99" s="229"/>
      <c r="D99" s="41" t="s">
        <v>62</v>
      </c>
      <c r="E99" s="43">
        <v>9889.6</v>
      </c>
      <c r="F99" s="43">
        <v>10000</v>
      </c>
      <c r="G99" s="44">
        <v>0</v>
      </c>
      <c r="H99" s="38">
        <v>0</v>
      </c>
      <c r="I99" s="38">
        <v>0</v>
      </c>
    </row>
    <row r="100" spans="1:9" x14ac:dyDescent="0.25">
      <c r="A100" s="230" t="s">
        <v>131</v>
      </c>
      <c r="B100" s="231"/>
      <c r="C100" s="232"/>
      <c r="D100" s="27" t="s">
        <v>103</v>
      </c>
      <c r="E100" s="28">
        <f>E101+E103</f>
        <v>0</v>
      </c>
      <c r="F100" s="28">
        <f>F101+F103</f>
        <v>0</v>
      </c>
      <c r="G100" s="29">
        <f>G101+G103</f>
        <v>28860</v>
      </c>
      <c r="H100" s="29">
        <f t="shared" ref="H100:I100" si="56">H101+H103</f>
        <v>28860</v>
      </c>
      <c r="I100" s="28">
        <f t="shared" si="56"/>
        <v>28860</v>
      </c>
    </row>
    <row r="101" spans="1:9" x14ac:dyDescent="0.25">
      <c r="A101" s="218">
        <v>3</v>
      </c>
      <c r="B101" s="219"/>
      <c r="C101" s="220"/>
      <c r="D101" s="24" t="s">
        <v>30</v>
      </c>
      <c r="E101" s="61">
        <f>E102</f>
        <v>0</v>
      </c>
      <c r="F101" s="61">
        <f>F102</f>
        <v>0</v>
      </c>
      <c r="G101" s="62">
        <f>G102</f>
        <v>7700</v>
      </c>
      <c r="H101" s="63">
        <f t="shared" ref="H101:I101" si="57">H102</f>
        <v>7700</v>
      </c>
      <c r="I101" s="63">
        <f t="shared" si="57"/>
        <v>7700</v>
      </c>
    </row>
    <row r="102" spans="1:9" x14ac:dyDescent="0.25">
      <c r="A102" s="227">
        <v>32</v>
      </c>
      <c r="B102" s="228"/>
      <c r="C102" s="229"/>
      <c r="D102" s="41" t="s">
        <v>32</v>
      </c>
      <c r="E102" s="43">
        <v>0</v>
      </c>
      <c r="F102" s="43">
        <v>0</v>
      </c>
      <c r="G102" s="44">
        <v>7700</v>
      </c>
      <c r="H102" s="38">
        <v>7700</v>
      </c>
      <c r="I102" s="38">
        <v>7700</v>
      </c>
    </row>
    <row r="103" spans="1:9" x14ac:dyDescent="0.25">
      <c r="A103" s="218">
        <v>4</v>
      </c>
      <c r="B103" s="219"/>
      <c r="C103" s="220"/>
      <c r="D103" s="24" t="s">
        <v>33</v>
      </c>
      <c r="E103" s="25">
        <f>E104</f>
        <v>0</v>
      </c>
      <c r="F103" s="25">
        <f>F104</f>
        <v>0</v>
      </c>
      <c r="G103" s="50">
        <f>G104</f>
        <v>21160</v>
      </c>
      <c r="H103" s="50">
        <f t="shared" ref="H103:I103" si="58">H104</f>
        <v>21160</v>
      </c>
      <c r="I103" s="51">
        <f t="shared" si="58"/>
        <v>21160</v>
      </c>
    </row>
    <row r="104" spans="1:9" x14ac:dyDescent="0.25">
      <c r="A104" s="227">
        <v>42</v>
      </c>
      <c r="B104" s="228"/>
      <c r="C104" s="229"/>
      <c r="D104" s="41" t="s">
        <v>62</v>
      </c>
      <c r="E104" s="43">
        <v>0</v>
      </c>
      <c r="F104" s="43">
        <v>0</v>
      </c>
      <c r="G104" s="44">
        <v>21160</v>
      </c>
      <c r="H104" s="38">
        <v>21160</v>
      </c>
      <c r="I104" s="38">
        <v>21160</v>
      </c>
    </row>
    <row r="105" spans="1:9" ht="30" customHeight="1" x14ac:dyDescent="0.25">
      <c r="A105" s="252" t="s">
        <v>132</v>
      </c>
      <c r="B105" s="253"/>
      <c r="C105" s="254"/>
      <c r="D105" s="129" t="s">
        <v>160</v>
      </c>
      <c r="E105" s="28">
        <f t="shared" ref="E105:I106" si="59">E106</f>
        <v>7887.63</v>
      </c>
      <c r="F105" s="28">
        <f t="shared" si="59"/>
        <v>12000</v>
      </c>
      <c r="G105" s="29">
        <f t="shared" si="59"/>
        <v>12000</v>
      </c>
      <c r="H105" s="29">
        <f t="shared" si="59"/>
        <v>12000</v>
      </c>
      <c r="I105" s="28">
        <f t="shared" si="59"/>
        <v>12000</v>
      </c>
    </row>
    <row r="106" spans="1:9" x14ac:dyDescent="0.25">
      <c r="A106" s="218">
        <v>3</v>
      </c>
      <c r="B106" s="219"/>
      <c r="C106" s="220"/>
      <c r="D106" s="24" t="s">
        <v>30</v>
      </c>
      <c r="E106" s="25">
        <f t="shared" si="59"/>
        <v>7887.63</v>
      </c>
      <c r="F106" s="25">
        <f t="shared" si="59"/>
        <v>12000</v>
      </c>
      <c r="G106" s="50">
        <f t="shared" si="59"/>
        <v>12000</v>
      </c>
      <c r="H106" s="50">
        <f t="shared" si="59"/>
        <v>12000</v>
      </c>
      <c r="I106" s="51">
        <f t="shared" si="59"/>
        <v>12000</v>
      </c>
    </row>
    <row r="107" spans="1:9" x14ac:dyDescent="0.25">
      <c r="A107" s="251">
        <v>32</v>
      </c>
      <c r="B107" s="251"/>
      <c r="C107" s="251"/>
      <c r="D107" s="60" t="s">
        <v>32</v>
      </c>
      <c r="E107" s="64">
        <v>7887.63</v>
      </c>
      <c r="F107" s="64">
        <v>12000</v>
      </c>
      <c r="G107" s="44">
        <v>12000</v>
      </c>
      <c r="H107" s="54">
        <v>12000</v>
      </c>
      <c r="I107" s="54">
        <v>12000</v>
      </c>
    </row>
    <row r="108" spans="1:9" x14ac:dyDescent="0.25">
      <c r="A108" s="66"/>
      <c r="B108" s="66"/>
      <c r="C108" s="66"/>
      <c r="D108" s="66"/>
      <c r="E108" s="67"/>
      <c r="F108" s="67"/>
      <c r="G108" s="68"/>
      <c r="H108" s="68"/>
      <c r="I108" s="68"/>
    </row>
    <row r="109" spans="1:9" ht="28.5" x14ac:dyDescent="0.25">
      <c r="A109" s="260" t="s">
        <v>87</v>
      </c>
      <c r="B109" s="260"/>
      <c r="C109" s="260"/>
      <c r="D109" s="69" t="s">
        <v>88</v>
      </c>
      <c r="E109" s="25">
        <f t="shared" ref="E109:F110" si="60">E110</f>
        <v>648938</v>
      </c>
      <c r="F109" s="25">
        <f t="shared" si="60"/>
        <v>624026</v>
      </c>
      <c r="G109" s="50">
        <f>G110</f>
        <v>624026</v>
      </c>
      <c r="H109" s="50">
        <f t="shared" ref="H109:I109" si="61">H110</f>
        <v>624026</v>
      </c>
      <c r="I109" s="51">
        <f t="shared" si="61"/>
        <v>624026</v>
      </c>
    </row>
    <row r="110" spans="1:9" ht="28.5" x14ac:dyDescent="0.25">
      <c r="A110" s="255" t="s">
        <v>167</v>
      </c>
      <c r="B110" s="256"/>
      <c r="C110" s="257"/>
      <c r="D110" s="24" t="s">
        <v>106</v>
      </c>
      <c r="E110" s="25">
        <f t="shared" si="60"/>
        <v>648938</v>
      </c>
      <c r="F110" s="25">
        <f t="shared" si="60"/>
        <v>624026</v>
      </c>
      <c r="G110" s="50">
        <f>G117</f>
        <v>624026</v>
      </c>
      <c r="H110" s="50">
        <f t="shared" ref="H110:I110" si="62">H117</f>
        <v>624026</v>
      </c>
      <c r="I110" s="51">
        <f t="shared" si="62"/>
        <v>624026</v>
      </c>
    </row>
    <row r="111" spans="1:9" x14ac:dyDescent="0.25">
      <c r="A111" s="233" t="s">
        <v>89</v>
      </c>
      <c r="B111" s="234"/>
      <c r="C111" s="235"/>
      <c r="D111" s="27" t="s">
        <v>70</v>
      </c>
      <c r="E111" s="28">
        <f>E112+E114</f>
        <v>648938</v>
      </c>
      <c r="F111" s="28">
        <f t="shared" ref="F111:I111" si="63">F112+F114</f>
        <v>624026</v>
      </c>
      <c r="G111" s="28">
        <f t="shared" si="63"/>
        <v>0</v>
      </c>
      <c r="H111" s="28">
        <f t="shared" si="63"/>
        <v>0</v>
      </c>
      <c r="I111" s="28">
        <f t="shared" si="63"/>
        <v>0</v>
      </c>
    </row>
    <row r="112" spans="1:9" x14ac:dyDescent="0.25">
      <c r="A112" s="218">
        <v>3</v>
      </c>
      <c r="B112" s="219"/>
      <c r="C112" s="220"/>
      <c r="D112" s="24" t="s">
        <v>30</v>
      </c>
      <c r="E112" s="25">
        <f>E113</f>
        <v>176705.95</v>
      </c>
      <c r="F112" s="25">
        <f t="shared" ref="F112:I112" si="64">F113</f>
        <v>230390.29</v>
      </c>
      <c r="G112" s="70">
        <f t="shared" si="64"/>
        <v>0</v>
      </c>
      <c r="H112" s="70">
        <f t="shared" si="64"/>
        <v>0</v>
      </c>
      <c r="I112" s="25">
        <f t="shared" si="64"/>
        <v>0</v>
      </c>
    </row>
    <row r="113" spans="1:9" x14ac:dyDescent="0.25">
      <c r="A113" s="227">
        <v>32</v>
      </c>
      <c r="B113" s="228"/>
      <c r="C113" s="229"/>
      <c r="D113" s="41" t="s">
        <v>32</v>
      </c>
      <c r="E113" s="43">
        <v>176705.95</v>
      </c>
      <c r="F113" s="43">
        <v>230390.29</v>
      </c>
      <c r="G113" s="44">
        <v>0</v>
      </c>
      <c r="H113" s="44">
        <v>0</v>
      </c>
      <c r="I113" s="45">
        <v>0</v>
      </c>
    </row>
    <row r="114" spans="1:9" x14ac:dyDescent="0.25">
      <c r="A114" s="218">
        <v>4</v>
      </c>
      <c r="B114" s="219"/>
      <c r="C114" s="220"/>
      <c r="D114" s="24" t="s">
        <v>33</v>
      </c>
      <c r="E114" s="25">
        <f>E115+E116</f>
        <v>472232.05000000005</v>
      </c>
      <c r="F114" s="25">
        <f t="shared" ref="F114:I114" si="65">F115+F116</f>
        <v>393635.70999999996</v>
      </c>
      <c r="G114" s="25">
        <f t="shared" si="65"/>
        <v>0</v>
      </c>
      <c r="H114" s="25">
        <f t="shared" si="65"/>
        <v>0</v>
      </c>
      <c r="I114" s="25">
        <f t="shared" si="65"/>
        <v>0</v>
      </c>
    </row>
    <row r="115" spans="1:9" x14ac:dyDescent="0.25">
      <c r="A115" s="227">
        <v>42</v>
      </c>
      <c r="B115" s="228"/>
      <c r="C115" s="229"/>
      <c r="D115" s="41" t="s">
        <v>62</v>
      </c>
      <c r="E115" s="43">
        <v>460038.96</v>
      </c>
      <c r="F115" s="43">
        <v>145000</v>
      </c>
      <c r="G115" s="44">
        <v>0</v>
      </c>
      <c r="H115" s="44">
        <v>0</v>
      </c>
      <c r="I115" s="45">
        <v>0</v>
      </c>
    </row>
    <row r="116" spans="1:9" x14ac:dyDescent="0.25">
      <c r="A116" s="227">
        <v>45</v>
      </c>
      <c r="B116" s="228"/>
      <c r="C116" s="229"/>
      <c r="D116" s="35" t="s">
        <v>63</v>
      </c>
      <c r="E116" s="53">
        <v>12193.09</v>
      </c>
      <c r="F116" s="53">
        <v>248635.71</v>
      </c>
      <c r="G116" s="56">
        <v>0</v>
      </c>
      <c r="H116" s="56">
        <v>0</v>
      </c>
      <c r="I116" s="54">
        <v>0</v>
      </c>
    </row>
    <row r="117" spans="1:9" x14ac:dyDescent="0.25">
      <c r="A117" s="233" t="s">
        <v>128</v>
      </c>
      <c r="B117" s="234"/>
      <c r="C117" s="235"/>
      <c r="D117" s="27" t="s">
        <v>70</v>
      </c>
      <c r="E117" s="28">
        <f>E118+E120</f>
        <v>0</v>
      </c>
      <c r="F117" s="28">
        <f t="shared" ref="F117:I117" si="66">F118+F120</f>
        <v>0</v>
      </c>
      <c r="G117" s="28">
        <f t="shared" si="66"/>
        <v>624026</v>
      </c>
      <c r="H117" s="28">
        <f t="shared" si="66"/>
        <v>624026</v>
      </c>
      <c r="I117" s="28">
        <f t="shared" si="66"/>
        <v>624026</v>
      </c>
    </row>
    <row r="118" spans="1:9" x14ac:dyDescent="0.25">
      <c r="A118" s="218">
        <v>3</v>
      </c>
      <c r="B118" s="219"/>
      <c r="C118" s="220"/>
      <c r="D118" s="24" t="s">
        <v>30</v>
      </c>
      <c r="E118" s="25">
        <f>E119</f>
        <v>0</v>
      </c>
      <c r="F118" s="25">
        <f t="shared" ref="F118:I118" si="67">F119</f>
        <v>0</v>
      </c>
      <c r="G118" s="70">
        <f t="shared" si="67"/>
        <v>236407.83</v>
      </c>
      <c r="H118" s="70">
        <f t="shared" si="67"/>
        <v>236407.83</v>
      </c>
      <c r="I118" s="25">
        <f t="shared" si="67"/>
        <v>236407.83</v>
      </c>
    </row>
    <row r="119" spans="1:9" x14ac:dyDescent="0.25">
      <c r="A119" s="227">
        <v>32</v>
      </c>
      <c r="B119" s="228"/>
      <c r="C119" s="229"/>
      <c r="D119" s="41" t="s">
        <v>32</v>
      </c>
      <c r="E119" s="43">
        <v>0</v>
      </c>
      <c r="F119" s="43">
        <v>0</v>
      </c>
      <c r="G119" s="44">
        <v>236407.83</v>
      </c>
      <c r="H119" s="44">
        <v>236407.83</v>
      </c>
      <c r="I119" s="45">
        <v>236407.83</v>
      </c>
    </row>
    <row r="120" spans="1:9" x14ac:dyDescent="0.25">
      <c r="A120" s="218">
        <v>4</v>
      </c>
      <c r="B120" s="219"/>
      <c r="C120" s="220"/>
      <c r="D120" s="24" t="s">
        <v>33</v>
      </c>
      <c r="E120" s="25">
        <f>E121+E122</f>
        <v>0</v>
      </c>
      <c r="F120" s="25">
        <f t="shared" ref="F120:I120" si="68">F121+F122</f>
        <v>0</v>
      </c>
      <c r="G120" s="25">
        <f t="shared" si="68"/>
        <v>387618.17</v>
      </c>
      <c r="H120" s="25">
        <f t="shared" si="68"/>
        <v>387618.17</v>
      </c>
      <c r="I120" s="25">
        <f t="shared" si="68"/>
        <v>387618.17</v>
      </c>
    </row>
    <row r="121" spans="1:9" x14ac:dyDescent="0.25">
      <c r="A121" s="227">
        <v>42</v>
      </c>
      <c r="B121" s="228"/>
      <c r="C121" s="229"/>
      <c r="D121" s="41" t="s">
        <v>62</v>
      </c>
      <c r="E121" s="43">
        <v>0</v>
      </c>
      <c r="F121" s="43">
        <v>0</v>
      </c>
      <c r="G121" s="44">
        <v>327618.17</v>
      </c>
      <c r="H121" s="44">
        <v>327618.17</v>
      </c>
      <c r="I121" s="45">
        <v>327618.17</v>
      </c>
    </row>
    <row r="122" spans="1:9" x14ac:dyDescent="0.25">
      <c r="A122" s="227">
        <v>45</v>
      </c>
      <c r="B122" s="228"/>
      <c r="C122" s="229"/>
      <c r="D122" s="35" t="s">
        <v>63</v>
      </c>
      <c r="E122" s="53">
        <v>0</v>
      </c>
      <c r="F122" s="53">
        <v>0</v>
      </c>
      <c r="G122" s="56">
        <v>60000</v>
      </c>
      <c r="H122" s="56">
        <v>60000</v>
      </c>
      <c r="I122" s="54">
        <v>60000</v>
      </c>
    </row>
    <row r="123" spans="1:9" x14ac:dyDescent="0.25">
      <c r="A123" s="33"/>
      <c r="B123" s="33"/>
      <c r="C123" s="33"/>
      <c r="D123" s="71"/>
      <c r="E123" s="68"/>
      <c r="F123" s="68"/>
      <c r="G123" s="68"/>
      <c r="H123" s="68"/>
      <c r="I123" s="68"/>
    </row>
    <row r="124" spans="1:9" ht="28.5" x14ac:dyDescent="0.25">
      <c r="A124" s="260" t="s">
        <v>90</v>
      </c>
      <c r="B124" s="260"/>
      <c r="C124" s="260"/>
      <c r="D124" s="69" t="s">
        <v>91</v>
      </c>
      <c r="E124" s="25">
        <f>E125+E131+E134</f>
        <v>164050.52000000002</v>
      </c>
      <c r="F124" s="25">
        <f t="shared" ref="F124:I124" si="69">F125+F131+F134</f>
        <v>353453</v>
      </c>
      <c r="G124" s="25">
        <f t="shared" si="69"/>
        <v>5513453</v>
      </c>
      <c r="H124" s="25">
        <f t="shared" si="69"/>
        <v>362000</v>
      </c>
      <c r="I124" s="25">
        <f t="shared" si="69"/>
        <v>362000</v>
      </c>
    </row>
    <row r="125" spans="1:9" ht="28.5" x14ac:dyDescent="0.25">
      <c r="A125" s="236" t="s">
        <v>127</v>
      </c>
      <c r="B125" s="237"/>
      <c r="C125" s="238"/>
      <c r="D125" s="24" t="s">
        <v>108</v>
      </c>
      <c r="E125" s="25">
        <f>E126</f>
        <v>42187.5</v>
      </c>
      <c r="F125" s="25">
        <f t="shared" ref="F125:I125" si="70">F126</f>
        <v>142000</v>
      </c>
      <c r="G125" s="25">
        <f t="shared" si="70"/>
        <v>42453</v>
      </c>
      <c r="H125" s="25">
        <f t="shared" si="70"/>
        <v>112000</v>
      </c>
      <c r="I125" s="25">
        <f t="shared" si="70"/>
        <v>112000</v>
      </c>
    </row>
    <row r="126" spans="1:9" x14ac:dyDescent="0.25">
      <c r="A126" s="233" t="s">
        <v>78</v>
      </c>
      <c r="B126" s="234"/>
      <c r="C126" s="235"/>
      <c r="D126" s="27" t="s">
        <v>37</v>
      </c>
      <c r="E126" s="28">
        <f>E127+E129</f>
        <v>42187.5</v>
      </c>
      <c r="F126" s="28">
        <f t="shared" ref="F126:I126" si="71">F127+F129</f>
        <v>142000</v>
      </c>
      <c r="G126" s="28">
        <f t="shared" si="71"/>
        <v>42453</v>
      </c>
      <c r="H126" s="28">
        <f t="shared" si="71"/>
        <v>112000</v>
      </c>
      <c r="I126" s="28">
        <f t="shared" si="71"/>
        <v>112000</v>
      </c>
    </row>
    <row r="127" spans="1:9" x14ac:dyDescent="0.25">
      <c r="A127" s="218">
        <v>3</v>
      </c>
      <c r="B127" s="219"/>
      <c r="C127" s="220"/>
      <c r="D127" s="24" t="s">
        <v>30</v>
      </c>
      <c r="E127" s="25">
        <f>E128</f>
        <v>16125</v>
      </c>
      <c r="F127" s="25">
        <f t="shared" ref="F127:I127" si="72">F128</f>
        <v>52000</v>
      </c>
      <c r="G127" s="70">
        <f t="shared" si="72"/>
        <v>27353</v>
      </c>
      <c r="H127" s="70">
        <f t="shared" si="72"/>
        <v>62000</v>
      </c>
      <c r="I127" s="25">
        <f t="shared" si="72"/>
        <v>62000</v>
      </c>
    </row>
    <row r="128" spans="1:9" x14ac:dyDescent="0.25">
      <c r="A128" s="227">
        <v>32</v>
      </c>
      <c r="B128" s="228"/>
      <c r="C128" s="229"/>
      <c r="D128" s="41" t="s">
        <v>32</v>
      </c>
      <c r="E128" s="43">
        <v>16125</v>
      </c>
      <c r="F128" s="43">
        <v>52000</v>
      </c>
      <c r="G128" s="44">
        <v>27353</v>
      </c>
      <c r="H128" s="54">
        <v>62000</v>
      </c>
      <c r="I128" s="54">
        <v>62000</v>
      </c>
    </row>
    <row r="129" spans="1:9" x14ac:dyDescent="0.25">
      <c r="A129" s="218">
        <v>4</v>
      </c>
      <c r="B129" s="219"/>
      <c r="C129" s="220"/>
      <c r="D129" s="24" t="s">
        <v>33</v>
      </c>
      <c r="E129" s="55">
        <f>E130</f>
        <v>26062.5</v>
      </c>
      <c r="F129" s="55">
        <f t="shared" ref="F129:I129" si="73">F130</f>
        <v>90000</v>
      </c>
      <c r="G129" s="55">
        <f t="shared" si="73"/>
        <v>15100</v>
      </c>
      <c r="H129" s="55">
        <f t="shared" si="73"/>
        <v>50000</v>
      </c>
      <c r="I129" s="55">
        <f t="shared" si="73"/>
        <v>50000</v>
      </c>
    </row>
    <row r="130" spans="1:9" x14ac:dyDescent="0.25">
      <c r="A130" s="227">
        <v>42</v>
      </c>
      <c r="B130" s="228"/>
      <c r="C130" s="229"/>
      <c r="D130" s="41" t="s">
        <v>62</v>
      </c>
      <c r="E130" s="43">
        <v>26062.5</v>
      </c>
      <c r="F130" s="43">
        <v>90000</v>
      </c>
      <c r="G130" s="36">
        <v>15100</v>
      </c>
      <c r="H130" s="36">
        <v>50000</v>
      </c>
      <c r="I130" s="36">
        <v>50000</v>
      </c>
    </row>
    <row r="131" spans="1:9" s="115" customFormat="1" ht="28.5" x14ac:dyDescent="0.25">
      <c r="A131" s="236" t="s">
        <v>112</v>
      </c>
      <c r="B131" s="237"/>
      <c r="C131" s="238"/>
      <c r="D131" s="24" t="s">
        <v>106</v>
      </c>
      <c r="E131" s="25">
        <f>E132</f>
        <v>121863.02</v>
      </c>
      <c r="F131" s="25">
        <f t="shared" ref="F131" si="74">F132</f>
        <v>211453</v>
      </c>
      <c r="G131" s="25">
        <f t="shared" ref="G131" si="75">G132</f>
        <v>211000</v>
      </c>
      <c r="H131" s="25">
        <f t="shared" ref="H131" si="76">H132</f>
        <v>250000</v>
      </c>
      <c r="I131" s="25">
        <f t="shared" ref="I131" si="77">I132</f>
        <v>250000</v>
      </c>
    </row>
    <row r="132" spans="1:9" s="115" customFormat="1" x14ac:dyDescent="0.25">
      <c r="A132" s="233" t="s">
        <v>78</v>
      </c>
      <c r="B132" s="234"/>
      <c r="C132" s="235"/>
      <c r="D132" s="27" t="s">
        <v>37</v>
      </c>
      <c r="E132" s="28">
        <f>E133+E138</f>
        <v>121863.02</v>
      </c>
      <c r="F132" s="28">
        <f>F133+F138</f>
        <v>211453</v>
      </c>
      <c r="G132" s="28">
        <f>G133+G138</f>
        <v>211000</v>
      </c>
      <c r="H132" s="28">
        <f>H133+H138</f>
        <v>250000</v>
      </c>
      <c r="I132" s="28">
        <f>I133+I138</f>
        <v>250000</v>
      </c>
    </row>
    <row r="133" spans="1:9" s="115" customFormat="1" x14ac:dyDescent="0.25">
      <c r="A133" s="227">
        <v>45</v>
      </c>
      <c r="B133" s="228"/>
      <c r="C133" s="229"/>
      <c r="D133" s="41" t="s">
        <v>92</v>
      </c>
      <c r="E133" s="113">
        <v>121863.02</v>
      </c>
      <c r="F133" s="113">
        <v>211453</v>
      </c>
      <c r="G133" s="114">
        <v>211000</v>
      </c>
      <c r="H133" s="114">
        <v>250000</v>
      </c>
      <c r="I133" s="114">
        <v>250000</v>
      </c>
    </row>
    <row r="134" spans="1:9" s="115" customFormat="1" x14ac:dyDescent="0.25">
      <c r="A134" s="236" t="s">
        <v>125</v>
      </c>
      <c r="B134" s="237"/>
      <c r="C134" s="238"/>
      <c r="D134" s="24" t="s">
        <v>126</v>
      </c>
      <c r="E134" s="131">
        <f>E135</f>
        <v>0</v>
      </c>
      <c r="F134" s="131">
        <f>F135</f>
        <v>0</v>
      </c>
      <c r="G134" s="128">
        <f>G135</f>
        <v>5260000</v>
      </c>
      <c r="H134" s="128">
        <f>H135</f>
        <v>0</v>
      </c>
      <c r="I134" s="128">
        <f>I135</f>
        <v>0</v>
      </c>
    </row>
    <row r="135" spans="1:9" s="115" customFormat="1" x14ac:dyDescent="0.25">
      <c r="A135" s="233" t="s">
        <v>179</v>
      </c>
      <c r="B135" s="234"/>
      <c r="C135" s="235"/>
      <c r="D135" s="27" t="s">
        <v>105</v>
      </c>
      <c r="E135" s="28">
        <f>E136</f>
        <v>0</v>
      </c>
      <c r="F135" s="28">
        <f t="shared" ref="F135:I135" si="78">F136</f>
        <v>0</v>
      </c>
      <c r="G135" s="28">
        <f t="shared" si="78"/>
        <v>5260000</v>
      </c>
      <c r="H135" s="28">
        <f t="shared" si="78"/>
        <v>0</v>
      </c>
      <c r="I135" s="28">
        <f t="shared" si="78"/>
        <v>0</v>
      </c>
    </row>
    <row r="136" spans="1:9" s="115" customFormat="1" x14ac:dyDescent="0.25">
      <c r="A136" s="227">
        <v>45</v>
      </c>
      <c r="B136" s="228"/>
      <c r="C136" s="229"/>
      <c r="D136" s="41" t="s">
        <v>92</v>
      </c>
      <c r="E136" s="127">
        <v>0</v>
      </c>
      <c r="F136" s="127">
        <v>0</v>
      </c>
      <c r="G136" s="36">
        <v>5260000</v>
      </c>
      <c r="H136" s="114">
        <v>0</v>
      </c>
      <c r="I136" s="114">
        <v>0</v>
      </c>
    </row>
    <row r="137" spans="1:9" s="115" customFormat="1" x14ac:dyDescent="0.25">
      <c r="A137" s="123"/>
      <c r="B137" s="123"/>
      <c r="C137" s="123"/>
      <c r="D137" s="124"/>
      <c r="E137" s="125"/>
      <c r="F137" s="125"/>
      <c r="G137" s="126"/>
      <c r="H137" s="126"/>
      <c r="I137" s="126"/>
    </row>
    <row r="138" spans="1:9" x14ac:dyDescent="0.25">
      <c r="A138" s="66"/>
      <c r="B138" s="66"/>
      <c r="C138" s="66"/>
      <c r="D138" s="66"/>
      <c r="E138" s="67"/>
      <c r="F138" s="67"/>
      <c r="G138" s="67"/>
      <c r="H138" s="67"/>
      <c r="I138" s="67"/>
    </row>
    <row r="139" spans="1:9" ht="28.5" x14ac:dyDescent="0.25">
      <c r="A139" s="260" t="s">
        <v>93</v>
      </c>
      <c r="B139" s="260"/>
      <c r="C139" s="260"/>
      <c r="D139" s="69" t="s">
        <v>109</v>
      </c>
      <c r="E139" s="25">
        <f>E140</f>
        <v>2920</v>
      </c>
      <c r="F139" s="25">
        <f t="shared" ref="F139:I139" si="79">F140</f>
        <v>0</v>
      </c>
      <c r="G139" s="25">
        <f t="shared" si="79"/>
        <v>0</v>
      </c>
      <c r="H139" s="25">
        <f t="shared" si="79"/>
        <v>0</v>
      </c>
      <c r="I139" s="25">
        <f t="shared" si="79"/>
        <v>0</v>
      </c>
    </row>
    <row r="140" spans="1:9" x14ac:dyDescent="0.25">
      <c r="A140" s="236" t="s">
        <v>110</v>
      </c>
      <c r="B140" s="237"/>
      <c r="C140" s="238"/>
      <c r="D140" s="69" t="s">
        <v>111</v>
      </c>
      <c r="E140" s="25">
        <f>E141</f>
        <v>2920</v>
      </c>
      <c r="F140" s="25">
        <f t="shared" ref="F140:I140" si="80">F141</f>
        <v>0</v>
      </c>
      <c r="G140" s="25">
        <f t="shared" si="80"/>
        <v>0</v>
      </c>
      <c r="H140" s="25">
        <f t="shared" si="80"/>
        <v>0</v>
      </c>
      <c r="I140" s="25">
        <f t="shared" si="80"/>
        <v>0</v>
      </c>
    </row>
    <row r="141" spans="1:9" x14ac:dyDescent="0.25">
      <c r="A141" s="233" t="s">
        <v>78</v>
      </c>
      <c r="B141" s="234"/>
      <c r="C141" s="235"/>
      <c r="D141" s="27" t="s">
        <v>37</v>
      </c>
      <c r="E141" s="28">
        <f>E142</f>
        <v>2920</v>
      </c>
      <c r="F141" s="28">
        <f t="shared" ref="F141:I142" si="81">F142</f>
        <v>0</v>
      </c>
      <c r="G141" s="28">
        <f t="shared" si="81"/>
        <v>0</v>
      </c>
      <c r="H141" s="28">
        <f t="shared" si="81"/>
        <v>0</v>
      </c>
      <c r="I141" s="28">
        <f t="shared" si="81"/>
        <v>0</v>
      </c>
    </row>
    <row r="142" spans="1:9" x14ac:dyDescent="0.25">
      <c r="A142" s="218">
        <v>3</v>
      </c>
      <c r="B142" s="219"/>
      <c r="C142" s="220"/>
      <c r="D142" s="24" t="s">
        <v>30</v>
      </c>
      <c r="E142" s="25">
        <f>E143</f>
        <v>2920</v>
      </c>
      <c r="F142" s="25">
        <f t="shared" si="81"/>
        <v>0</v>
      </c>
      <c r="G142" s="70">
        <f t="shared" si="81"/>
        <v>0</v>
      </c>
      <c r="H142" s="70">
        <f t="shared" si="81"/>
        <v>0</v>
      </c>
      <c r="I142" s="25">
        <f t="shared" si="81"/>
        <v>0</v>
      </c>
    </row>
    <row r="143" spans="1:9" x14ac:dyDescent="0.25">
      <c r="A143" s="227">
        <v>32</v>
      </c>
      <c r="B143" s="228"/>
      <c r="C143" s="229"/>
      <c r="D143" s="41" t="s">
        <v>32</v>
      </c>
      <c r="E143" s="43">
        <v>2920</v>
      </c>
      <c r="F143" s="43">
        <v>0</v>
      </c>
      <c r="G143" s="44">
        <v>0</v>
      </c>
      <c r="H143" s="44">
        <v>0</v>
      </c>
      <c r="I143" s="45">
        <v>0</v>
      </c>
    </row>
    <row r="144" spans="1:9" x14ac:dyDescent="0.25">
      <c r="A144" s="66"/>
      <c r="B144" s="66"/>
      <c r="C144" s="66"/>
      <c r="D144" s="66"/>
      <c r="E144" s="66"/>
      <c r="F144" s="66"/>
      <c r="G144" s="72"/>
      <c r="H144" s="72"/>
      <c r="I144" s="72"/>
    </row>
    <row r="145" spans="1:9" x14ac:dyDescent="0.25">
      <c r="A145" s="66"/>
      <c r="B145" s="66"/>
      <c r="C145" s="66"/>
      <c r="D145" s="66"/>
      <c r="E145" s="66"/>
      <c r="F145" s="66"/>
      <c r="G145" s="72"/>
      <c r="H145" s="72"/>
      <c r="I145" s="72"/>
    </row>
    <row r="146" spans="1:9" x14ac:dyDescent="0.25">
      <c r="A146" s="66"/>
      <c r="B146" s="66"/>
      <c r="C146" s="66"/>
      <c r="D146" s="66"/>
      <c r="E146" s="66"/>
      <c r="F146" s="66"/>
      <c r="G146" s="72"/>
      <c r="H146" s="258" t="s">
        <v>185</v>
      </c>
      <c r="I146" s="258"/>
    </row>
    <row r="147" spans="1:9" x14ac:dyDescent="0.25">
      <c r="A147" s="66"/>
      <c r="B147" s="66"/>
      <c r="C147" s="66"/>
      <c r="D147" s="66"/>
      <c r="E147" s="66"/>
      <c r="F147" s="66"/>
      <c r="G147" s="72"/>
      <c r="H147" s="259" t="s">
        <v>186</v>
      </c>
      <c r="I147" s="259"/>
    </row>
  </sheetData>
  <mergeCells count="115">
    <mergeCell ref="A143:C143"/>
    <mergeCell ref="H146:I146"/>
    <mergeCell ref="H147:I147"/>
    <mergeCell ref="A142:C142"/>
    <mergeCell ref="A133:C133"/>
    <mergeCell ref="A134:C134"/>
    <mergeCell ref="A135:C135"/>
    <mergeCell ref="A136:C136"/>
    <mergeCell ref="A109:C109"/>
    <mergeCell ref="A130:C130"/>
    <mergeCell ref="A139:C139"/>
    <mergeCell ref="A141:C141"/>
    <mergeCell ref="A124:C124"/>
    <mergeCell ref="A126:C126"/>
    <mergeCell ref="A127:C127"/>
    <mergeCell ref="A128:C128"/>
    <mergeCell ref="A129:C129"/>
    <mergeCell ref="A125:C125"/>
    <mergeCell ref="A140:C140"/>
    <mergeCell ref="A131:C131"/>
    <mergeCell ref="A132:C132"/>
    <mergeCell ref="A99:C99"/>
    <mergeCell ref="A105:C105"/>
    <mergeCell ref="A106:C106"/>
    <mergeCell ref="A87:C87"/>
    <mergeCell ref="A88:C88"/>
    <mergeCell ref="A95:C95"/>
    <mergeCell ref="A96:C96"/>
    <mergeCell ref="A90:C90"/>
    <mergeCell ref="A91:C91"/>
    <mergeCell ref="A93:C93"/>
    <mergeCell ref="A97:C97"/>
    <mergeCell ref="A72:C72"/>
    <mergeCell ref="A73:C73"/>
    <mergeCell ref="A83:C83"/>
    <mergeCell ref="A84:C84"/>
    <mergeCell ref="A85:C85"/>
    <mergeCell ref="A77:C77"/>
    <mergeCell ref="A78:C78"/>
    <mergeCell ref="A79:C79"/>
    <mergeCell ref="A98:C98"/>
    <mergeCell ref="A57:C57"/>
    <mergeCell ref="A58:C58"/>
    <mergeCell ref="A59:C59"/>
    <mergeCell ref="A61:C61"/>
    <mergeCell ref="A62:C62"/>
    <mergeCell ref="A71:C71"/>
    <mergeCell ref="A66:C66"/>
    <mergeCell ref="A68:C68"/>
    <mergeCell ref="A69:C69"/>
    <mergeCell ref="A43:C43"/>
    <mergeCell ref="A44:C44"/>
    <mergeCell ref="A47:C47"/>
    <mergeCell ref="A48:C48"/>
    <mergeCell ref="A49:C49"/>
    <mergeCell ref="A52:C52"/>
    <mergeCell ref="A53:C53"/>
    <mergeCell ref="A54:C54"/>
    <mergeCell ref="A55:C55"/>
    <mergeCell ref="A31:D31"/>
    <mergeCell ref="A2:I2"/>
    <mergeCell ref="A11:D11"/>
    <mergeCell ref="A13:D13"/>
    <mergeCell ref="A9:D9"/>
    <mergeCell ref="A4:D4"/>
    <mergeCell ref="A5:D5"/>
    <mergeCell ref="A7:D7"/>
    <mergeCell ref="A8:D8"/>
    <mergeCell ref="A6:D6"/>
    <mergeCell ref="A10:D10"/>
    <mergeCell ref="A12:D12"/>
    <mergeCell ref="A15:D15"/>
    <mergeCell ref="A121:C121"/>
    <mergeCell ref="A122:C122"/>
    <mergeCell ref="A100:C100"/>
    <mergeCell ref="A101:C101"/>
    <mergeCell ref="A102:C102"/>
    <mergeCell ref="A103:C103"/>
    <mergeCell ref="A104:C104"/>
    <mergeCell ref="A117:C117"/>
    <mergeCell ref="A118:C118"/>
    <mergeCell ref="A119:C119"/>
    <mergeCell ref="A120:C120"/>
    <mergeCell ref="A116:C116"/>
    <mergeCell ref="A110:C110"/>
    <mergeCell ref="A111:C111"/>
    <mergeCell ref="A112:C112"/>
    <mergeCell ref="A114:C114"/>
    <mergeCell ref="A113:C113"/>
    <mergeCell ref="A115:C115"/>
    <mergeCell ref="A107:C107"/>
    <mergeCell ref="A21:D21"/>
    <mergeCell ref="A16:D16"/>
    <mergeCell ref="A17:D17"/>
    <mergeCell ref="A65:C65"/>
    <mergeCell ref="A27:D27"/>
    <mergeCell ref="A28:D28"/>
    <mergeCell ref="A18:D18"/>
    <mergeCell ref="A32:D32"/>
    <mergeCell ref="A26:D26"/>
    <mergeCell ref="A19:D19"/>
    <mergeCell ref="A20:D20"/>
    <mergeCell ref="A22:D22"/>
    <mergeCell ref="A24:D24"/>
    <mergeCell ref="A25:D25"/>
    <mergeCell ref="A23:D23"/>
    <mergeCell ref="A35:C35"/>
    <mergeCell ref="A36:C36"/>
    <mergeCell ref="A41:C41"/>
    <mergeCell ref="A42:C42"/>
    <mergeCell ref="A30:D30"/>
    <mergeCell ref="A33:D33"/>
    <mergeCell ref="A34:D34"/>
    <mergeCell ref="A38:C38"/>
    <mergeCell ref="A39:C39"/>
  </mergeCells>
  <pageMargins left="0.7" right="0.7" top="0.75" bottom="0.75" header="0.3" footer="0.3"/>
  <pageSetup paperSize="9" scale="54" fitToHeight="0" orientation="portrait" r:id="rId1"/>
  <ignoredErrors>
    <ignoredError sqref="E126:I126 E36:I36 E111:F111 E11:I11 E23:I23" formula="1"/>
    <ignoredError sqref="A76 A135 A95 A82 A70 A5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 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 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2025-11-14T07:51:57Z</dcterms:modified>
</cp:coreProperties>
</file>